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4"/>
  </bookViews>
  <sheets>
    <sheet name="EAP mangal" sheetId="1" r:id="rId1"/>
    <sheet name="CSS mangla" sheetId="2" r:id="rId2"/>
    <sheet name="state sector mangal" sheetId="3" r:id="rId3"/>
    <sheet name="district" sheetId="4" r:id="rId4"/>
    <sheet name="Dept. wise mangal " sheetId="5" r:id="rId5"/>
  </sheets>
  <externalReferences>
    <externalReference r:id="rId8"/>
    <externalReference r:id="rId9"/>
  </externalReferences>
  <definedNames>
    <definedName name="_xlnm.Print_Area" localSheetId="1">'CSS mangla'!$A$1:$S$47</definedName>
    <definedName name="_xlnm.Print_Area" localSheetId="4">'Dept. wise mangal '!$A$1:$U$72</definedName>
    <definedName name="_xlnm.Print_Area" localSheetId="3">'district'!$A$1:$G$18</definedName>
    <definedName name="_xlnm.Print_Area" localSheetId="0">'EAP mangal'!$A$1:$H$28</definedName>
    <definedName name="_xlnm.Print_Area" localSheetId="2">'state sector mangal'!$A$1:$U$70</definedName>
    <definedName name="_xlnm.Print_Titles" localSheetId="1">'CSS mangla'!$1:$3</definedName>
    <definedName name="_xlnm.Print_Titles" localSheetId="4">'Dept. wise mangal '!$1:$3</definedName>
    <definedName name="_xlnm.Print_Titles" localSheetId="0">'EAP mangal'!$1:$7</definedName>
    <definedName name="_xlnm.Print_Titles" localSheetId="2">'state sector mangal'!$1:$4</definedName>
  </definedNames>
  <calcPr fullCalcOnLoad="1"/>
</workbook>
</file>

<file path=xl/sharedStrings.xml><?xml version="1.0" encoding="utf-8"?>
<sst xmlns="http://schemas.openxmlformats.org/spreadsheetml/2006/main" count="327" uniqueCount="197">
  <si>
    <t>वित्तीय वर्ष 2019-20 में विभागवार बजट प्राविधान स्वीकृति एवं व्यय का विवरण।</t>
  </si>
  <si>
    <t>¼ 30 flrEcj] 2017½</t>
  </si>
  <si>
    <t>¼/kujkf'k djksM+ :Ik;sa esa½</t>
  </si>
  <si>
    <r>
      <t xml:space="preserve">31 </t>
    </r>
    <r>
      <rPr>
        <b/>
        <sz val="12"/>
        <rFont val="Mangal"/>
        <family val="0"/>
      </rPr>
      <t>मार्च,</t>
    </r>
    <r>
      <rPr>
        <b/>
        <sz val="14"/>
        <rFont val="Mangal"/>
        <family val="1"/>
      </rPr>
      <t xml:space="preserve"> 2020</t>
    </r>
  </si>
  <si>
    <r>
      <rPr>
        <b/>
        <sz val="16"/>
        <rFont val="Mangal"/>
        <family val="1"/>
      </rPr>
      <t>(</t>
    </r>
    <r>
      <rPr>
        <b/>
        <sz val="16"/>
        <rFont val="Kruti Dev 010"/>
        <family val="0"/>
      </rPr>
      <t xml:space="preserve">धनराशि करोड़ </t>
    </r>
    <r>
      <rPr>
        <b/>
        <sz val="16"/>
        <rFont val="Rupee Foradian"/>
        <family val="2"/>
      </rPr>
      <t>`</t>
    </r>
    <r>
      <rPr>
        <b/>
        <sz val="16"/>
        <rFont val="Kruti Dev 010"/>
        <family val="0"/>
      </rPr>
      <t xml:space="preserve"> में</t>
    </r>
    <r>
      <rPr>
        <b/>
        <sz val="16"/>
        <rFont val="Mangal"/>
        <family val="1"/>
      </rPr>
      <t>)</t>
    </r>
  </si>
  <si>
    <t xml:space="preserve"> क्र0 सं0</t>
  </si>
  <si>
    <t>विभाग का नाम</t>
  </si>
  <si>
    <t>ftyk lsDVj</t>
  </si>
  <si>
    <t>jkT; lsDVj</t>
  </si>
  <si>
    <t>dsUnziksf"kr</t>
  </si>
  <si>
    <t>ckg; lgk;frr</t>
  </si>
  <si>
    <t xml:space="preserve">बजट प्राविधान </t>
  </si>
  <si>
    <t xml:space="preserve">स्वीकृति  </t>
  </si>
  <si>
    <t>व्यय</t>
  </si>
  <si>
    <t>कुल बजट के सापेक्ष स्वीकृति का प्रतिशत</t>
  </si>
  <si>
    <t xml:space="preserve">कुल स्वीकृति के सापेक्ष व्यय का प्रतिशत
</t>
  </si>
  <si>
    <t>0</t>
  </si>
  <si>
    <t>कृषि विभाग</t>
  </si>
  <si>
    <t>कृषि अनुसन्धान</t>
  </si>
  <si>
    <t>गन्ना विभाग</t>
  </si>
  <si>
    <t>उद्यान एवं रेशम विभाग</t>
  </si>
  <si>
    <t>जलागम प्रबन्धन</t>
  </si>
  <si>
    <t>पशुपालन विभाग</t>
  </si>
  <si>
    <t>डेरी विकास विभाग</t>
  </si>
  <si>
    <t>मत्स्य विभाग</t>
  </si>
  <si>
    <t>वन विभाग</t>
  </si>
  <si>
    <t>खाद्य एवं नागरिक आपूर्ति विभाग</t>
  </si>
  <si>
    <t>सहकारिता</t>
  </si>
  <si>
    <t>ग्राम्य विकास</t>
  </si>
  <si>
    <t>पंचायतीराज विभाग</t>
  </si>
  <si>
    <t>ग्रामीण निर्माण विभाग</t>
  </si>
  <si>
    <t>राजकीय सिंचाई</t>
  </si>
  <si>
    <t>लघु सिचाई विभाग</t>
  </si>
  <si>
    <t>ऊर्जा विभाग</t>
  </si>
  <si>
    <t>उरेडा</t>
  </si>
  <si>
    <t>उद्योग</t>
  </si>
  <si>
    <t>नागरिक उड्डयन</t>
  </si>
  <si>
    <t>लोक निर्माण विभाग</t>
  </si>
  <si>
    <t>परिवहन</t>
  </si>
  <si>
    <t xml:space="preserve">सूचना प्रौद्योगिकी </t>
  </si>
  <si>
    <t xml:space="preserve">विज्ञान  प्रौद्योगिकी </t>
  </si>
  <si>
    <t>राज्य योजना आयोग</t>
  </si>
  <si>
    <t>अर्थ एवं संख्या विभाग</t>
  </si>
  <si>
    <t>जनगणना विभाग</t>
  </si>
  <si>
    <t>पर्यटन विभाग</t>
  </si>
  <si>
    <t>प्रारम्भिक शिक्षा विभाग</t>
  </si>
  <si>
    <t>माध्यमिक शिक्षा विभाग</t>
  </si>
  <si>
    <t>उच्च शिक्षा</t>
  </si>
  <si>
    <t>संस्कृत शिक्षा</t>
  </si>
  <si>
    <t>भाषा विकास विभाग</t>
  </si>
  <si>
    <t>तकनीकी शिक्षा विभाग</t>
  </si>
  <si>
    <t>युवा कल्याण विभाग</t>
  </si>
  <si>
    <t>खेलकूद विभाग</t>
  </si>
  <si>
    <t>कला एवं संस्कृति विभाग</t>
  </si>
  <si>
    <t>एलोपैथिक चिकित्सा विभाग</t>
  </si>
  <si>
    <t>चिकित्सा शिक्षा विभाग</t>
  </si>
  <si>
    <t>होम्योपैथिक विभाग</t>
  </si>
  <si>
    <t>आयुर्वैदिक एवं यूनानी सेवायें</t>
  </si>
  <si>
    <t>पेयजल विभाग</t>
  </si>
  <si>
    <t>शहरी विकास</t>
  </si>
  <si>
    <t>आवास विभाग</t>
  </si>
  <si>
    <t>सूचना एवं लोक सम्पर्क विभाग</t>
  </si>
  <si>
    <t>समाज कल्याण विभाग</t>
  </si>
  <si>
    <t>अल्पसंख्यक कल्याण</t>
  </si>
  <si>
    <t>सैनिक कल्याण</t>
  </si>
  <si>
    <t xml:space="preserve">महिला सशक्तिकरण एवं बाल विकास </t>
  </si>
  <si>
    <t>श्रम विभाग</t>
  </si>
  <si>
    <t>सेवायोजन एवं प्रशिक्षण विभाग</t>
  </si>
  <si>
    <t>राजस्व विभाग</t>
  </si>
  <si>
    <t>न्याय विभाग</t>
  </si>
  <si>
    <t>आपदा प्रबन्धन</t>
  </si>
  <si>
    <t>पुलिस विभाग</t>
  </si>
  <si>
    <t>जेल विभाग</t>
  </si>
  <si>
    <t>होम गार्ड विभाग</t>
  </si>
  <si>
    <t>आबकारी विभाग</t>
  </si>
  <si>
    <t>निर्वाचन</t>
  </si>
  <si>
    <t xml:space="preserve">राज्यपाल सचिवालय </t>
  </si>
  <si>
    <t>विधान सभा</t>
  </si>
  <si>
    <t>सचिवालय प्रशासन</t>
  </si>
  <si>
    <t xml:space="preserve">राज्य सम्पति विभाग </t>
  </si>
  <si>
    <t>सामान्य प्रशासन</t>
  </si>
  <si>
    <t>कार्मिक विभाग</t>
  </si>
  <si>
    <t>वित्त विभाग</t>
  </si>
  <si>
    <t>वित्त जिला योजना</t>
  </si>
  <si>
    <t xml:space="preserve"> </t>
  </si>
  <si>
    <t>कुल योग</t>
  </si>
  <si>
    <t>होम गार्ड</t>
  </si>
  <si>
    <t>महिला सशक्तिकरण एवं बाल विकास विभाग</t>
  </si>
  <si>
    <t>समाज कल्याण</t>
  </si>
  <si>
    <t>होम्योपैथिक</t>
  </si>
  <si>
    <t>चिकित्सा शिक्षा</t>
  </si>
  <si>
    <t>एलोपैथिक चिकित्सा</t>
  </si>
  <si>
    <t>खेलकूद</t>
  </si>
  <si>
    <t>युवा कल्याण</t>
  </si>
  <si>
    <t>तकनीकी शिक्षा</t>
  </si>
  <si>
    <t>माध्यमिक शिक्षा</t>
  </si>
  <si>
    <t>प्रारम्भिक शिक्षा</t>
  </si>
  <si>
    <t>सूचना प्रौद्योगिकी विभाग</t>
  </si>
  <si>
    <t>उद्योग विभाग</t>
  </si>
  <si>
    <t>लघु सिंचाई विभाग</t>
  </si>
  <si>
    <t>पंचायतीराज</t>
  </si>
  <si>
    <t>खाद्य एवं नागरिक आपूर्ति</t>
  </si>
  <si>
    <r>
      <rPr>
        <b/>
        <sz val="16"/>
        <rFont val="Tiem"/>
        <family val="0"/>
      </rPr>
      <t xml:space="preserve">     </t>
    </r>
    <r>
      <rPr>
        <b/>
        <sz val="16"/>
        <rFont val="Kruti Dev 010"/>
        <family val="0"/>
      </rPr>
      <t>व्यय</t>
    </r>
  </si>
  <si>
    <t>स्वीकृति</t>
  </si>
  <si>
    <r>
      <rPr>
        <b/>
        <sz val="16"/>
        <rFont val="Times New Roman"/>
        <family val="1"/>
      </rPr>
      <t xml:space="preserve">  </t>
    </r>
    <r>
      <rPr>
        <b/>
        <sz val="16"/>
        <rFont val="Kruti Dev 010"/>
        <family val="0"/>
      </rPr>
      <t>बजट प्रावधान</t>
    </r>
  </si>
  <si>
    <t>O;;</t>
  </si>
  <si>
    <t>Lohd`fr</t>
  </si>
  <si>
    <t xml:space="preserve">ctV </t>
  </si>
  <si>
    <t>(31 मार्च , 2020)</t>
  </si>
  <si>
    <t>¼ 31 ebZ] 2017½</t>
  </si>
  <si>
    <r>
      <t xml:space="preserve">वित्तीय वर्ष </t>
    </r>
    <r>
      <rPr>
        <b/>
        <sz val="24"/>
        <rFont val="Kruti Dev 010"/>
        <family val="0"/>
      </rPr>
      <t>2019</t>
    </r>
    <r>
      <rPr>
        <b/>
        <sz val="24"/>
        <rFont val="Mangal"/>
        <family val="1"/>
      </rPr>
      <t>-</t>
    </r>
    <r>
      <rPr>
        <b/>
        <sz val="24"/>
        <rFont val="Kruti Dev 010"/>
        <family val="0"/>
      </rPr>
      <t>20</t>
    </r>
    <r>
      <rPr>
        <b/>
        <sz val="20"/>
        <rFont val="Kruti Dev 010"/>
        <family val="0"/>
      </rPr>
      <t xml:space="preserve"> में केन्द्र पोषित योजनाओं की विभागवार वित्तीय प्रगति विवरण </t>
    </r>
  </si>
  <si>
    <t>3 izfr'kr dqy ctV dk Vh-,l-ih-</t>
  </si>
  <si>
    <t>19 izfr'kr dqy ctV dk ,l-lh-,l-ih-</t>
  </si>
  <si>
    <t>योग</t>
  </si>
  <si>
    <t xml:space="preserve">हरिद्वार </t>
  </si>
  <si>
    <t xml:space="preserve">रूद्रप्रयाग </t>
  </si>
  <si>
    <t xml:space="preserve">उत्तरकाशी </t>
  </si>
  <si>
    <t xml:space="preserve">चमोली </t>
  </si>
  <si>
    <t xml:space="preserve">टिहरी गढवाल </t>
  </si>
  <si>
    <t xml:space="preserve">पौडी गढवाल </t>
  </si>
  <si>
    <t xml:space="preserve">देहरादून </t>
  </si>
  <si>
    <t xml:space="preserve">चम्पावत </t>
  </si>
  <si>
    <t xml:space="preserve">बागेश्वर </t>
  </si>
  <si>
    <t xml:space="preserve">पिथौरागढ </t>
  </si>
  <si>
    <t xml:space="preserve">अल्मोडा </t>
  </si>
  <si>
    <t xml:space="preserve">ऊधमसिंहनगर </t>
  </si>
  <si>
    <t>नैनीताल</t>
  </si>
  <si>
    <t xml:space="preserve">स्वीकृति के सापेक्ष व्यय का प्रतिशत </t>
  </si>
  <si>
    <t xml:space="preserve">बजट के सापेक्ष स्वीकृति का प्रतिशत </t>
  </si>
  <si>
    <t xml:space="preserve">    स्वीकृति      </t>
  </si>
  <si>
    <t xml:space="preserve">बजट </t>
  </si>
  <si>
    <t>जनपद का नाम</t>
  </si>
  <si>
    <t>¼/kujkf'k yk[k :- esa½</t>
  </si>
  <si>
    <r>
      <t xml:space="preserve">                  </t>
    </r>
    <r>
      <rPr>
        <b/>
        <sz val="16"/>
        <color indexed="8"/>
        <rFont val="Mangal"/>
        <family val="1"/>
      </rPr>
      <t xml:space="preserve">  ( 31  मार्च, 2020 )</t>
    </r>
  </si>
  <si>
    <t>वित्तीय वर्ष 2019-20 में जिला योजना सम्बन्धी प्रगति विवरण</t>
  </si>
  <si>
    <t>विश्व बैंक सहायतित उत्तराखण्ड लोक वित्तीय प्रबन्धन सुदृढ़ीकरण परियोजना</t>
  </si>
  <si>
    <t xml:space="preserve">वित्त विभाग </t>
  </si>
  <si>
    <t>वर्क फोर्स डेवलेपमेंन्ट फार मार्डन इकोनोमी</t>
  </si>
  <si>
    <t xml:space="preserve">प्रशिक्षण विभाग </t>
  </si>
  <si>
    <t xml:space="preserve">उद्यान विभाग में वाह्य सहायतित योजना </t>
  </si>
  <si>
    <t xml:space="preserve">उद्यान विभाग </t>
  </si>
  <si>
    <t xml:space="preserve">एम0एस0एम0ई में वाह्य सहायतित योजना </t>
  </si>
  <si>
    <t xml:space="preserve">वाह्य सहायतित योजना/ एडीबी0/विश्व बैक सहायतित </t>
  </si>
  <si>
    <t>आपदा प्रबन्घन</t>
  </si>
  <si>
    <t>बाहय सहायतित योजना(एडीबी वाह्य सहायतित परियोजना)</t>
  </si>
  <si>
    <t xml:space="preserve">नगर विकास </t>
  </si>
  <si>
    <t>वाह्य/विश्व बैक सहायतित ग्रामीण पेयजल एवं पर्यावरणीय स्वच्छता परियोजना स्वजल (द्वितीय चरण)</t>
  </si>
  <si>
    <t>पेयजल</t>
  </si>
  <si>
    <t>हैल्थ सिस्टम परियोजनायें</t>
  </si>
  <si>
    <t xml:space="preserve">चिकित्सा </t>
  </si>
  <si>
    <t>पर्यटन विभाग की वाह्य सहायतित परियोजना</t>
  </si>
  <si>
    <t xml:space="preserve">पर्यटन </t>
  </si>
  <si>
    <t xml:space="preserve"> एडीबी0 प्रोजेक्ट</t>
  </si>
  <si>
    <t xml:space="preserve"> वाह्य सहायतित योजना/ एडीबी0/विश्व बैक सहायतित योजना के निर्माण/ सुदृढीकरण</t>
  </si>
  <si>
    <t>वाहय सहायतित योजना(विश्व बैंक/एडीबी)</t>
  </si>
  <si>
    <t xml:space="preserve">ऊर्जा </t>
  </si>
  <si>
    <t>एकीकृत आजीविका सहयोग परियोजना (आईफेड)</t>
  </si>
  <si>
    <t>ग्राम्य विकास विभाग</t>
  </si>
  <si>
    <t xml:space="preserve"> उत्तराखण्ड वन संसाधन प्रबन्धन परियो0 (जाईका वित्त पोषित)</t>
  </si>
  <si>
    <t>जैफ-6 ग्रीन एग्रीकल्चर प्रोजक्ट</t>
  </si>
  <si>
    <t xml:space="preserve"> समेकित आजीविका सहयोग परियोजना </t>
  </si>
  <si>
    <t xml:space="preserve"> उत्तराखण्ड विकेन्द्रीकृत जलागम विकास परियोजना </t>
  </si>
  <si>
    <t>8</t>
  </si>
  <si>
    <t>7</t>
  </si>
  <si>
    <t>6</t>
  </si>
  <si>
    <t>5</t>
  </si>
  <si>
    <t>4</t>
  </si>
  <si>
    <t xml:space="preserve">योजना का नाम     </t>
  </si>
  <si>
    <t xml:space="preserve">विभाग का नाम </t>
  </si>
  <si>
    <t>Ø0 la0</t>
  </si>
  <si>
    <r>
      <rPr>
        <b/>
        <sz val="22"/>
        <rFont val="Mangal"/>
        <family val="1"/>
      </rPr>
      <t>(</t>
    </r>
    <r>
      <rPr>
        <b/>
        <sz val="22"/>
        <rFont val="Kruti Dev 010"/>
        <family val="0"/>
      </rPr>
      <t xml:space="preserve">धनराशि करोड़ </t>
    </r>
    <r>
      <rPr>
        <b/>
        <sz val="22"/>
        <rFont val="Rupee Foradian"/>
        <family val="2"/>
      </rPr>
      <t>`</t>
    </r>
    <r>
      <rPr>
        <b/>
        <sz val="22"/>
        <rFont val="Kruti Dev 010"/>
        <family val="0"/>
      </rPr>
      <t xml:space="preserve"> में</t>
    </r>
    <r>
      <rPr>
        <b/>
        <sz val="22"/>
        <rFont val="Mangal"/>
        <family val="1"/>
      </rPr>
      <t>)</t>
    </r>
  </si>
  <si>
    <t xml:space="preserve">                                                                                 ¼31 tqykbZ] 2017½</t>
  </si>
  <si>
    <t xml:space="preserve"> वित्तीय वर्ष 2019-20 में वाह्य सहायतित योजनाओं (EAP ) की वित्तीय प्रगति विवरण </t>
  </si>
  <si>
    <t>dqy ;ksx</t>
  </si>
  <si>
    <r>
      <t>कार्मिक</t>
    </r>
    <r>
      <rPr>
        <b/>
        <sz val="12"/>
        <color indexed="8"/>
        <rFont val="Mangal"/>
        <family val="1"/>
      </rPr>
      <t xml:space="preserve"> </t>
    </r>
    <r>
      <rPr>
        <b/>
        <sz val="14"/>
        <color indexed="8"/>
        <rFont val="Mangal"/>
        <family val="0"/>
      </rPr>
      <t xml:space="preserve"> विभाग</t>
    </r>
  </si>
  <si>
    <t xml:space="preserve">राज्य सम्पति </t>
  </si>
  <si>
    <t>राज्यपाल सचिवालय</t>
  </si>
  <si>
    <t>सेवायोजना एवं प्रशिक्षण विभाग</t>
  </si>
  <si>
    <t>अल्पसंख्ययक कल्याण</t>
  </si>
  <si>
    <t>आवास</t>
  </si>
  <si>
    <t>आयुर्वैदिक</t>
  </si>
  <si>
    <t xml:space="preserve">होम्योपैथिक </t>
  </si>
  <si>
    <t xml:space="preserve">एलोपैथिक चिकित्सा </t>
  </si>
  <si>
    <t xml:space="preserve">कला एवं संस्कृति </t>
  </si>
  <si>
    <t>भाषा विकास</t>
  </si>
  <si>
    <t xml:space="preserve">प्रारम्भिक शिक्षा </t>
  </si>
  <si>
    <t>अर्थ एवं संस्था विभाग</t>
  </si>
  <si>
    <t xml:space="preserve">विज्ञान एवं प्रौद्योगिकी </t>
  </si>
  <si>
    <t>सूचना प्रौद्योगिकी</t>
  </si>
  <si>
    <t>परिहवन</t>
  </si>
  <si>
    <t>लघु सिंचाई</t>
  </si>
  <si>
    <t>जलागम प्रबन्ध</t>
  </si>
  <si>
    <r>
      <rPr>
        <b/>
        <sz val="14"/>
        <rFont val="Tiem"/>
        <family val="0"/>
      </rPr>
      <t xml:space="preserve">     </t>
    </r>
    <r>
      <rPr>
        <b/>
        <sz val="14"/>
        <rFont val="Kruti Dev 010"/>
        <family val="0"/>
      </rPr>
      <t>व्यय</t>
    </r>
  </si>
  <si>
    <r>
      <rPr>
        <b/>
        <sz val="14"/>
        <rFont val="Times New Roman"/>
        <family val="1"/>
      </rPr>
      <t xml:space="preserve">  </t>
    </r>
    <r>
      <rPr>
        <b/>
        <sz val="14"/>
        <rFont val="Kruti Dev 010"/>
        <family val="0"/>
      </rPr>
      <t>बजट प्रावधान</t>
    </r>
  </si>
  <si>
    <t>(31 मार्च, 2020)</t>
  </si>
  <si>
    <r>
      <t xml:space="preserve">  वित्तीय वर्ष </t>
    </r>
    <r>
      <rPr>
        <b/>
        <sz val="20"/>
        <rFont val="Kruti Dev 010"/>
        <family val="0"/>
      </rPr>
      <t>2019</t>
    </r>
    <r>
      <rPr>
        <b/>
        <sz val="20"/>
        <rFont val="Mangal"/>
        <family val="1"/>
      </rPr>
      <t>-</t>
    </r>
    <r>
      <rPr>
        <b/>
        <sz val="20"/>
        <rFont val="Kruti Dev 010"/>
        <family val="0"/>
      </rPr>
      <t>20</t>
    </r>
    <r>
      <rPr>
        <b/>
        <sz val="16"/>
        <rFont val="Kruti Dev 010"/>
        <family val="0"/>
      </rPr>
      <t xml:space="preserve"> में राज्य सेक्टर के अन्तर्गत विभागवार वित्तीय प्रगति विवरण</t>
    </r>
  </si>
  <si>
    <t xml:space="preserve">                           (31 मार्च, 2020)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</si>
</sst>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7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Mangl"/>
      <family val="0"/>
    </font>
    <font>
      <b/>
      <sz val="16"/>
      <name val="Kruti Dev 010"/>
      <family val="0"/>
    </font>
    <font>
      <b/>
      <sz val="14"/>
      <name val="Mangal"/>
      <family val="1"/>
    </font>
    <font>
      <b/>
      <sz val="12"/>
      <name val="Mangal"/>
      <family val="0"/>
    </font>
    <font>
      <b/>
      <sz val="16"/>
      <name val="Mangal"/>
      <family val="1"/>
    </font>
    <font>
      <b/>
      <sz val="16"/>
      <name val="Rupee Foradian"/>
      <family val="2"/>
    </font>
    <font>
      <b/>
      <sz val="14"/>
      <name val="Kruti Dev 010"/>
      <family val="0"/>
    </font>
    <font>
      <b/>
      <sz val="14"/>
      <name val="Mangl"/>
      <family val="0"/>
    </font>
    <font>
      <b/>
      <sz val="14"/>
      <color indexed="8"/>
      <name val="Kruti Dev 010"/>
      <family val="0"/>
    </font>
    <font>
      <b/>
      <sz val="16"/>
      <color indexed="8"/>
      <name val="Mangal"/>
      <family val="1"/>
    </font>
    <font>
      <sz val="16"/>
      <name val="Times New Roman"/>
      <family val="1"/>
    </font>
    <font>
      <b/>
      <sz val="12"/>
      <name val="Mangl"/>
      <family val="0"/>
    </font>
    <font>
      <sz val="11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b/>
      <sz val="12"/>
      <color indexed="8"/>
      <name val="Kruti Dev 010"/>
      <family val="0"/>
    </font>
    <font>
      <sz val="14"/>
      <name val="Times New Roman"/>
      <family val="1"/>
    </font>
    <font>
      <b/>
      <sz val="12"/>
      <name val="Kruti Dev 010"/>
      <family val="0"/>
    </font>
    <font>
      <b/>
      <sz val="18"/>
      <color indexed="8"/>
      <name val="Kruti Dev 010"/>
      <family val="0"/>
    </font>
    <font>
      <b/>
      <sz val="18"/>
      <name val="Kruti Dev 010"/>
      <family val="0"/>
    </font>
    <font>
      <b/>
      <sz val="16"/>
      <color indexed="8"/>
      <name val="Kruti Dev 010"/>
      <family val="0"/>
    </font>
    <font>
      <b/>
      <sz val="16"/>
      <name val="Tiem"/>
      <family val="0"/>
    </font>
    <font>
      <b/>
      <sz val="16"/>
      <name val="Times New Roman"/>
      <family val="1"/>
    </font>
    <font>
      <b/>
      <sz val="20"/>
      <name val="Kruti Dev 010"/>
      <family val="0"/>
    </font>
    <font>
      <b/>
      <sz val="18"/>
      <name val="Mangal"/>
      <family val="1"/>
    </font>
    <font>
      <b/>
      <sz val="24"/>
      <name val="Kruti Dev 010"/>
      <family val="0"/>
    </font>
    <font>
      <b/>
      <sz val="24"/>
      <name val="Mangal"/>
      <family val="1"/>
    </font>
    <font>
      <sz val="16"/>
      <color indexed="8"/>
      <name val="Kruti Dev 010"/>
      <family val="0"/>
    </font>
    <font>
      <b/>
      <sz val="15"/>
      <color indexed="8"/>
      <name val="Times New Roman"/>
      <family val="1"/>
    </font>
    <font>
      <sz val="18"/>
      <color indexed="8"/>
      <name val="Mangal"/>
      <family val="1"/>
    </font>
    <font>
      <b/>
      <sz val="18"/>
      <color indexed="8"/>
      <name val="Mangal"/>
      <family val="1"/>
    </font>
    <font>
      <sz val="18"/>
      <color indexed="8"/>
      <name val="Kruti Dev 010"/>
      <family val="0"/>
    </font>
    <font>
      <sz val="15"/>
      <color indexed="8"/>
      <name val="Times New Roman"/>
      <family val="1"/>
    </font>
    <font>
      <b/>
      <sz val="20"/>
      <color indexed="8"/>
      <name val="Kruti Dev 010"/>
      <family val="0"/>
    </font>
    <font>
      <b/>
      <sz val="20"/>
      <color indexed="8"/>
      <name val="Mangal"/>
      <family val="1"/>
    </font>
    <font>
      <b/>
      <sz val="24"/>
      <color indexed="8"/>
      <name val="Kruti Dev 010"/>
      <family val="0"/>
    </font>
    <font>
      <b/>
      <sz val="18"/>
      <color indexed="8"/>
      <name val="Mangla"/>
      <family val="0"/>
    </font>
    <font>
      <sz val="15"/>
      <name val="Arial"/>
      <family val="2"/>
    </font>
    <font>
      <sz val="15"/>
      <name val="Kruti Dev 010"/>
      <family val="0"/>
    </font>
    <font>
      <b/>
      <sz val="22"/>
      <name val="Times New Roman"/>
      <family val="1"/>
    </font>
    <font>
      <b/>
      <sz val="20"/>
      <name val="Mangal"/>
      <family val="1"/>
    </font>
    <font>
      <sz val="20"/>
      <name val="Kruti Dev 010"/>
      <family val="0"/>
    </font>
    <font>
      <sz val="20"/>
      <name val="Times New Roman"/>
      <family val="1"/>
    </font>
    <font>
      <sz val="22"/>
      <name val="Times New Roman"/>
      <family val="1"/>
    </font>
    <font>
      <b/>
      <sz val="22"/>
      <color indexed="17"/>
      <name val="Times New Roman"/>
      <family val="1"/>
    </font>
    <font>
      <b/>
      <sz val="22"/>
      <color indexed="17"/>
      <name val="Arial"/>
      <family val="2"/>
    </font>
    <font>
      <b/>
      <sz val="22"/>
      <name val="Arial"/>
      <family val="2"/>
    </font>
    <font>
      <sz val="22"/>
      <color indexed="17"/>
      <name val="Times New Roman"/>
      <family val="1"/>
    </font>
    <font>
      <b/>
      <sz val="20"/>
      <name val="Times New Roman"/>
      <family val="1"/>
    </font>
    <font>
      <b/>
      <sz val="20"/>
      <color indexed="8"/>
      <name val="Arial"/>
      <family val="2"/>
    </font>
    <font>
      <b/>
      <sz val="20"/>
      <name val="Arial"/>
      <family val="2"/>
    </font>
    <font>
      <sz val="22"/>
      <color indexed="8"/>
      <name val="Times New Roman"/>
      <family val="1"/>
    </font>
    <font>
      <b/>
      <sz val="24"/>
      <color indexed="17"/>
      <name val="Kruti Dev 010"/>
      <family val="0"/>
    </font>
    <font>
      <b/>
      <sz val="22"/>
      <name val="Mangal"/>
      <family val="1"/>
    </font>
    <font>
      <b/>
      <sz val="17"/>
      <name val="Times New Roman"/>
      <family val="1"/>
    </font>
    <font>
      <b/>
      <sz val="22"/>
      <name val="Kruti Dev 010"/>
      <family val="0"/>
    </font>
    <font>
      <b/>
      <sz val="22"/>
      <name val="Rupee Foradian"/>
      <family val="2"/>
    </font>
    <font>
      <b/>
      <sz val="14"/>
      <color indexed="8"/>
      <name val="Mangal"/>
      <family val="1"/>
    </font>
    <font>
      <b/>
      <sz val="12"/>
      <color indexed="8"/>
      <name val="Mangal"/>
      <family val="1"/>
    </font>
    <font>
      <b/>
      <sz val="14"/>
      <name val="Tiem"/>
      <family val="0"/>
    </font>
    <font>
      <b/>
      <sz val="14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Kruti Dev 010"/>
      <family val="0"/>
    </font>
    <font>
      <b/>
      <sz val="16"/>
      <color theme="1"/>
      <name val="Mangal"/>
      <family val="1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Kruti Dev 010"/>
      <family val="0"/>
    </font>
    <font>
      <b/>
      <sz val="16"/>
      <color theme="1"/>
      <name val="Kruti Dev 010"/>
      <family val="0"/>
    </font>
    <font>
      <sz val="16"/>
      <color theme="1"/>
      <name val="Kruti Dev 010"/>
      <family val="0"/>
    </font>
    <font>
      <b/>
      <sz val="15"/>
      <color theme="1"/>
      <name val="Times New Roman"/>
      <family val="1"/>
    </font>
    <font>
      <sz val="18"/>
      <color theme="1"/>
      <name val="Mangal"/>
      <family val="1"/>
    </font>
    <font>
      <b/>
      <sz val="18"/>
      <color theme="1"/>
      <name val="Mangal"/>
      <family val="1"/>
    </font>
    <font>
      <sz val="18"/>
      <color theme="1"/>
      <name val="Kruti Dev 010"/>
      <family val="0"/>
    </font>
    <font>
      <sz val="15"/>
      <color theme="1"/>
      <name val="Times New Roman"/>
      <family val="1"/>
    </font>
    <font>
      <b/>
      <sz val="20"/>
      <color theme="1"/>
      <name val="Kruti Dev 010"/>
      <family val="0"/>
    </font>
    <font>
      <b/>
      <sz val="24"/>
      <color theme="1"/>
      <name val="Kruti Dev 010"/>
      <family val="0"/>
    </font>
    <font>
      <b/>
      <sz val="22"/>
      <color rgb="FF006600"/>
      <name val="Times New Roman"/>
      <family val="1"/>
    </font>
    <font>
      <b/>
      <sz val="20"/>
      <color theme="1"/>
      <name val="Mangal"/>
      <family val="1"/>
    </font>
    <font>
      <b/>
      <sz val="22"/>
      <color rgb="FF006600"/>
      <name val="Arial"/>
      <family val="2"/>
    </font>
    <font>
      <sz val="22"/>
      <color rgb="FF006600"/>
      <name val="Times New Roman"/>
      <family val="1"/>
    </font>
    <font>
      <b/>
      <sz val="20"/>
      <color theme="1"/>
      <name val="Arial"/>
      <family val="2"/>
    </font>
    <font>
      <sz val="22"/>
      <color theme="1"/>
      <name val="Times New Roman"/>
      <family val="1"/>
    </font>
    <font>
      <b/>
      <sz val="24"/>
      <color rgb="FF006600"/>
      <name val="Kruti Dev 010"/>
      <family val="0"/>
    </font>
    <font>
      <b/>
      <sz val="18"/>
      <color theme="1"/>
      <name val="Mangl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26" borderId="0" applyNumberFormat="0" applyBorder="0" applyAlignment="0" applyProtection="0"/>
    <xf numFmtId="0" fontId="89" fillId="27" borderId="1" applyNumberFormat="0" applyAlignment="0" applyProtection="0"/>
    <xf numFmtId="0" fontId="9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91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96" fillId="30" borderId="1" applyNumberFormat="0" applyAlignment="0" applyProtection="0"/>
    <xf numFmtId="0" fontId="97" fillId="0" borderId="6" applyNumberFormat="0" applyFill="0" applyAlignment="0" applyProtection="0"/>
    <xf numFmtId="0" fontId="9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99" fillId="27" borderId="8" applyNumberFormat="0" applyAlignment="0" applyProtection="0"/>
    <xf numFmtId="9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9" applyNumberFormat="0" applyFill="0" applyAlignment="0" applyProtection="0"/>
    <xf numFmtId="0" fontId="102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103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04" fillId="0" borderId="15" xfId="0" applyFont="1" applyFill="1" applyBorder="1" applyAlignment="1">
      <alignment horizontal="center" vertical="center" wrapText="1"/>
    </xf>
    <xf numFmtId="0" fontId="104" fillId="0" borderId="14" xfId="0" applyFont="1" applyFill="1" applyBorder="1" applyAlignment="1">
      <alignment horizontal="center" vertical="center" wrapText="1"/>
    </xf>
    <xf numFmtId="0" fontId="12" fillId="0" borderId="14" xfId="57" applyNumberFormat="1" applyFont="1" applyFill="1" applyBorder="1" applyAlignment="1">
      <alignment horizontal="center" vertical="center" wrapText="1"/>
      <protection/>
    </xf>
    <xf numFmtId="2" fontId="13" fillId="33" borderId="11" xfId="57" applyNumberFormat="1" applyFont="1" applyFill="1" applyBorder="1" applyAlignment="1">
      <alignment vertical="center" wrapText="1"/>
      <protection/>
    </xf>
    <xf numFmtId="2" fontId="14" fillId="0" borderId="12" xfId="0" applyNumberFormat="1" applyFont="1" applyBorder="1" applyAlignment="1">
      <alignment horizontal="right"/>
    </xf>
    <xf numFmtId="2" fontId="15" fillId="0" borderId="12" xfId="0" applyNumberFormat="1" applyFont="1" applyBorder="1" applyAlignment="1">
      <alignment/>
    </xf>
    <xf numFmtId="2" fontId="105" fillId="0" borderId="12" xfId="0" applyNumberFormat="1" applyFont="1" applyBorder="1" applyAlignment="1">
      <alignment/>
    </xf>
    <xf numFmtId="0" fontId="12" fillId="0" borderId="12" xfId="57" applyNumberFormat="1" applyFont="1" applyFill="1" applyBorder="1" applyAlignment="1">
      <alignment horizontal="center" vertical="center" wrapText="1"/>
      <protection/>
    </xf>
    <xf numFmtId="2" fontId="15" fillId="0" borderId="12" xfId="0" applyNumberFormat="1" applyFont="1" applyBorder="1" applyAlignment="1">
      <alignment vertical="center"/>
    </xf>
    <xf numFmtId="2" fontId="105" fillId="0" borderId="12" xfId="0" applyNumberFormat="1" applyFont="1" applyBorder="1" applyAlignment="1">
      <alignment vertical="center"/>
    </xf>
    <xf numFmtId="2" fontId="13" fillId="33" borderId="12" xfId="57" applyNumberFormat="1" applyFont="1" applyFill="1" applyBorder="1" applyAlignment="1">
      <alignment vertical="center" wrapText="1"/>
      <protection/>
    </xf>
    <xf numFmtId="0" fontId="17" fillId="0" borderId="12" xfId="57" applyNumberFormat="1" applyFont="1" applyFill="1" applyBorder="1" applyAlignment="1">
      <alignment horizontal="center" vertical="center" wrapText="1"/>
      <protection/>
    </xf>
    <xf numFmtId="2" fontId="10" fillId="33" borderId="16" xfId="57" applyNumberFormat="1" applyFont="1" applyFill="1" applyBorder="1" applyAlignment="1">
      <alignment horizontal="center" vertical="center" wrapText="1"/>
      <protection/>
    </xf>
    <xf numFmtId="2" fontId="18" fillId="0" borderId="12" xfId="0" applyNumberFormat="1" applyFont="1" applyBorder="1" applyAlignment="1">
      <alignment horizontal="right"/>
    </xf>
    <xf numFmtId="2" fontId="106" fillId="0" borderId="12" xfId="0" applyNumberFormat="1" applyFon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Alignment="1">
      <alignment/>
    </xf>
    <xf numFmtId="2" fontId="107" fillId="0" borderId="12" xfId="0" applyNumberFormat="1" applyFont="1" applyBorder="1" applyAlignment="1">
      <alignment horizontal="center"/>
    </xf>
    <xf numFmtId="2" fontId="21" fillId="0" borderId="12" xfId="0" applyNumberFormat="1" applyFon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0" fontId="15" fillId="0" borderId="12" xfId="0" applyFont="1" applyBorder="1" applyAlignment="1">
      <alignment/>
    </xf>
    <xf numFmtId="2" fontId="108" fillId="0" borderId="12" xfId="0" applyNumberFormat="1" applyFont="1" applyBorder="1" applyAlignment="1">
      <alignment horizontal="center"/>
    </xf>
    <xf numFmtId="2" fontId="23" fillId="0" borderId="12" xfId="0" applyNumberFormat="1" applyFont="1" applyBorder="1" applyAlignment="1">
      <alignment/>
    </xf>
    <xf numFmtId="2" fontId="23" fillId="0" borderId="12" xfId="0" applyNumberFormat="1" applyFont="1" applyBorder="1" applyAlignment="1">
      <alignment horizontal="right"/>
    </xf>
    <xf numFmtId="2" fontId="24" fillId="33" borderId="16" xfId="57" applyNumberFormat="1" applyFont="1" applyFill="1" applyBorder="1" applyAlignment="1">
      <alignment vertical="center" wrapText="1"/>
      <protection/>
    </xf>
    <xf numFmtId="0" fontId="25" fillId="0" borderId="12" xfId="57" applyNumberFormat="1" applyFont="1" applyFill="1" applyBorder="1" applyAlignment="1">
      <alignment horizontal="center" vertical="center" wrapText="1"/>
      <protection/>
    </xf>
    <xf numFmtId="2" fontId="26" fillId="33" borderId="16" xfId="57" applyNumberFormat="1" applyFont="1" applyFill="1" applyBorder="1" applyAlignment="1">
      <alignment vertical="center" wrapText="1"/>
      <protection/>
    </xf>
    <xf numFmtId="2" fontId="24" fillId="33" borderId="17" xfId="57" applyNumberFormat="1" applyFont="1" applyFill="1" applyBorder="1" applyAlignment="1">
      <alignment vertical="center" wrapText="1"/>
      <protection/>
    </xf>
    <xf numFmtId="2" fontId="26" fillId="33" borderId="12" xfId="57" applyNumberFormat="1" applyFont="1" applyFill="1" applyBorder="1" applyAlignment="1">
      <alignment vertical="center" wrapText="1"/>
      <protection/>
    </xf>
    <xf numFmtId="2" fontId="23" fillId="0" borderId="12" xfId="0" applyNumberFormat="1" applyFont="1" applyBorder="1" applyAlignment="1">
      <alignment vertical="center"/>
    </xf>
    <xf numFmtId="2" fontId="23" fillId="0" borderId="12" xfId="0" applyNumberFormat="1" applyFont="1" applyBorder="1" applyAlignment="1">
      <alignment horizontal="right" vertical="center"/>
    </xf>
    <xf numFmtId="2" fontId="24" fillId="33" borderId="12" xfId="57" applyNumberFormat="1" applyFont="1" applyFill="1" applyBorder="1" applyAlignment="1">
      <alignment vertical="center" wrapText="1"/>
      <protection/>
    </xf>
    <xf numFmtId="2" fontId="24" fillId="33" borderId="18" xfId="57" applyNumberFormat="1" applyFont="1" applyFill="1" applyBorder="1" applyAlignment="1">
      <alignment vertical="center" wrapText="1"/>
      <protection/>
    </xf>
    <xf numFmtId="2" fontId="24" fillId="33" borderId="17" xfId="57" applyNumberFormat="1" applyFont="1" applyFill="1" applyBorder="1" applyAlignment="1" quotePrefix="1">
      <alignment vertical="center" wrapText="1"/>
      <protection/>
    </xf>
    <xf numFmtId="2" fontId="26" fillId="33" borderId="17" xfId="57" applyNumberFormat="1" applyFont="1" applyFill="1" applyBorder="1" applyAlignment="1">
      <alignment vertical="center" wrapText="1"/>
      <protection/>
    </xf>
    <xf numFmtId="2" fontId="26" fillId="33" borderId="18" xfId="57" applyNumberFormat="1" applyFont="1" applyFill="1" applyBorder="1" applyAlignment="1">
      <alignment vertical="center" wrapText="1"/>
      <protection/>
    </xf>
    <xf numFmtId="2" fontId="26" fillId="33" borderId="11" xfId="57" applyNumberFormat="1" applyFont="1" applyFill="1" applyBorder="1" applyAlignment="1">
      <alignment vertical="center" wrapText="1"/>
      <protection/>
    </xf>
    <xf numFmtId="2" fontId="24" fillId="33" borderId="11" xfId="57" applyNumberFormat="1" applyFont="1" applyFill="1" applyBorder="1" applyAlignment="1">
      <alignment vertical="center" wrapText="1"/>
      <protection/>
    </xf>
    <xf numFmtId="0" fontId="109" fillId="0" borderId="14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110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0" fontId="86" fillId="0" borderId="0" xfId="59">
      <alignment/>
      <protection/>
    </xf>
    <xf numFmtId="0" fontId="111" fillId="0" borderId="0" xfId="59" applyFont="1">
      <alignment/>
      <protection/>
    </xf>
    <xf numFmtId="2" fontId="112" fillId="0" borderId="0" xfId="59" applyNumberFormat="1" applyFont="1" applyBorder="1" applyAlignment="1">
      <alignment horizontal="center" vertical="center"/>
      <protection/>
    </xf>
    <xf numFmtId="2" fontId="113" fillId="0" borderId="12" xfId="59" applyNumberFormat="1" applyFont="1" applyBorder="1" applyAlignment="1">
      <alignment horizontal="center" vertical="center"/>
      <protection/>
    </xf>
    <xf numFmtId="2" fontId="114" fillId="0" borderId="12" xfId="59" applyNumberFormat="1" applyFont="1" applyBorder="1" applyAlignment="1">
      <alignment horizontal="right" vertical="center"/>
      <protection/>
    </xf>
    <xf numFmtId="0" fontId="109" fillId="0" borderId="12" xfId="59" applyFont="1" applyBorder="1" applyAlignment="1">
      <alignment horizontal="center" vertical="center"/>
      <protection/>
    </xf>
    <xf numFmtId="0" fontId="115" fillId="0" borderId="12" xfId="59" applyFont="1" applyBorder="1">
      <alignment/>
      <protection/>
    </xf>
    <xf numFmtId="2" fontId="116" fillId="0" borderId="0" xfId="59" applyNumberFormat="1" applyFont="1" applyBorder="1" applyAlignment="1">
      <alignment horizontal="center" vertical="center"/>
      <protection/>
    </xf>
    <xf numFmtId="2" fontId="113" fillId="0" borderId="12" xfId="59" applyNumberFormat="1" applyFont="1" applyBorder="1" applyAlignment="1">
      <alignment horizontal="right" vertical="center"/>
      <protection/>
    </xf>
    <xf numFmtId="0" fontId="114" fillId="0" borderId="12" xfId="59" applyFont="1" applyBorder="1" applyAlignment="1">
      <alignment vertical="center"/>
      <protection/>
    </xf>
    <xf numFmtId="0" fontId="117" fillId="0" borderId="12" xfId="59" applyFont="1" applyBorder="1" applyAlignment="1">
      <alignment horizontal="center" vertical="center"/>
      <protection/>
    </xf>
    <xf numFmtId="0" fontId="114" fillId="0" borderId="12" xfId="59" applyFont="1" applyBorder="1" applyAlignment="1">
      <alignment vertical="center" wrapText="1"/>
      <protection/>
    </xf>
    <xf numFmtId="0" fontId="110" fillId="0" borderId="0" xfId="59" applyFont="1" applyBorder="1" applyAlignment="1">
      <alignment horizontal="center" vertical="center" wrapText="1"/>
      <protection/>
    </xf>
    <xf numFmtId="0" fontId="110" fillId="0" borderId="0" xfId="59" applyFont="1" applyBorder="1" applyAlignment="1">
      <alignment horizontal="center" vertical="center"/>
      <protection/>
    </xf>
    <xf numFmtId="0" fontId="104" fillId="0" borderId="12" xfId="59" applyFont="1" applyBorder="1" applyAlignment="1">
      <alignment horizontal="center" vertical="center"/>
      <protection/>
    </xf>
    <xf numFmtId="0" fontId="104" fillId="0" borderId="12" xfId="59" applyFont="1" applyBorder="1" applyAlignment="1">
      <alignment horizontal="center" vertical="center" wrapText="1"/>
      <protection/>
    </xf>
    <xf numFmtId="0" fontId="117" fillId="0" borderId="14" xfId="59" applyFont="1" applyBorder="1" applyAlignment="1">
      <alignment horizontal="center" vertical="center"/>
      <protection/>
    </xf>
    <xf numFmtId="0" fontId="110" fillId="0" borderId="12" xfId="59" applyFont="1" applyBorder="1" applyAlignment="1">
      <alignment horizontal="center" vertical="center" wrapText="1"/>
      <protection/>
    </xf>
    <xf numFmtId="0" fontId="110" fillId="0" borderId="12" xfId="59" applyFont="1" applyBorder="1" applyAlignment="1">
      <alignment horizontal="center" vertical="center"/>
      <protection/>
    </xf>
    <xf numFmtId="0" fontId="111" fillId="0" borderId="0" xfId="59" applyFont="1" applyBorder="1" applyAlignment="1">
      <alignment/>
      <protection/>
    </xf>
    <xf numFmtId="0" fontId="118" fillId="0" borderId="0" xfId="59" applyFont="1" applyAlignment="1">
      <alignment/>
      <protection/>
    </xf>
    <xf numFmtId="0" fontId="46" fillId="0" borderId="0" xfId="0" applyFont="1" applyAlignment="1">
      <alignment vertical="top"/>
    </xf>
    <xf numFmtId="0" fontId="47" fillId="0" borderId="0" xfId="0" applyFont="1" applyAlignment="1">
      <alignment vertical="top"/>
    </xf>
    <xf numFmtId="2" fontId="48" fillId="0" borderId="12" xfId="0" applyNumberFormat="1" applyFont="1" applyBorder="1" applyAlignment="1">
      <alignment horizontal="right" vertical="center"/>
    </xf>
    <xf numFmtId="0" fontId="49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2" fontId="52" fillId="0" borderId="12" xfId="0" applyNumberFormat="1" applyFont="1" applyBorder="1" applyAlignment="1">
      <alignment horizontal="right" vertical="center"/>
    </xf>
    <xf numFmtId="2" fontId="33" fillId="33" borderId="12" xfId="57" applyNumberFormat="1" applyFont="1" applyFill="1" applyBorder="1" applyAlignment="1">
      <alignment vertical="center" wrapText="1"/>
      <protection/>
    </xf>
    <xf numFmtId="0" fontId="51" fillId="0" borderId="1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wrapText="1"/>
    </xf>
    <xf numFmtId="2" fontId="119" fillId="0" borderId="12" xfId="0" applyNumberFormat="1" applyFont="1" applyBorder="1" applyAlignment="1">
      <alignment horizontal="right" vertical="center"/>
    </xf>
    <xf numFmtId="0" fontId="120" fillId="0" borderId="12" xfId="0" applyFont="1" applyFill="1" applyBorder="1" applyAlignment="1">
      <alignment horizontal="center" vertical="center" wrapText="1"/>
    </xf>
    <xf numFmtId="2" fontId="48" fillId="0" borderId="12" xfId="0" applyNumberFormat="1" applyFont="1" applyBorder="1" applyAlignment="1">
      <alignment horizontal="right" vertical="top"/>
    </xf>
    <xf numFmtId="0" fontId="114" fillId="0" borderId="12" xfId="0" applyFont="1" applyFill="1" applyBorder="1" applyAlignment="1">
      <alignment horizontal="center" vertical="center" wrapText="1"/>
    </xf>
    <xf numFmtId="2" fontId="121" fillId="0" borderId="12" xfId="0" applyNumberFormat="1" applyFont="1" applyBorder="1" applyAlignment="1">
      <alignment horizontal="right" vertical="top"/>
    </xf>
    <xf numFmtId="2" fontId="55" fillId="0" borderId="12" xfId="0" applyNumberFormat="1" applyFont="1" applyBorder="1" applyAlignment="1">
      <alignment horizontal="right" vertical="top"/>
    </xf>
    <xf numFmtId="0" fontId="33" fillId="0" borderId="12" xfId="0" applyFont="1" applyFill="1" applyBorder="1" applyAlignment="1">
      <alignment horizontal="center" vertical="center" wrapText="1"/>
    </xf>
    <xf numFmtId="0" fontId="114" fillId="0" borderId="12" xfId="0" applyFont="1" applyFill="1" applyBorder="1" applyAlignment="1">
      <alignment horizontal="left" vertical="center" wrapText="1"/>
    </xf>
    <xf numFmtId="2" fontId="52" fillId="0" borderId="12" xfId="0" applyNumberFormat="1" applyFont="1" applyBorder="1" applyAlignment="1">
      <alignment horizontal="right" vertical="top"/>
    </xf>
    <xf numFmtId="2" fontId="122" fillId="0" borderId="12" xfId="0" applyNumberFormat="1" applyFont="1" applyBorder="1" applyAlignment="1">
      <alignment horizontal="right" vertical="center"/>
    </xf>
    <xf numFmtId="0" fontId="114" fillId="0" borderId="12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vertical="center" wrapText="1"/>
    </xf>
    <xf numFmtId="0" fontId="114" fillId="0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vertical="center" wrapText="1"/>
    </xf>
    <xf numFmtId="0" fontId="114" fillId="0" borderId="12" xfId="0" applyFont="1" applyFill="1" applyBorder="1" applyAlignment="1">
      <alignment vertical="center"/>
    </xf>
    <xf numFmtId="0" fontId="51" fillId="0" borderId="12" xfId="0" applyFont="1" applyFill="1" applyBorder="1" applyAlignment="1">
      <alignment vertical="center"/>
    </xf>
    <xf numFmtId="0" fontId="12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2" fontId="57" fillId="0" borderId="12" xfId="0" applyNumberFormat="1" applyFont="1" applyBorder="1" applyAlignment="1">
      <alignment horizontal="right" vertical="top"/>
    </xf>
    <xf numFmtId="2" fontId="123" fillId="0" borderId="12" xfId="0" applyNumberFormat="1" applyFont="1" applyBorder="1" applyAlignment="1">
      <alignment horizontal="right" vertical="top"/>
    </xf>
    <xf numFmtId="2" fontId="59" fillId="0" borderId="12" xfId="0" applyNumberFormat="1" applyFont="1" applyBorder="1" applyAlignment="1">
      <alignment horizontal="right" vertical="top"/>
    </xf>
    <xf numFmtId="2" fontId="124" fillId="0" borderId="12" xfId="0" applyNumberFormat="1" applyFont="1" applyBorder="1" applyAlignment="1">
      <alignment horizontal="right" vertical="center"/>
    </xf>
    <xf numFmtId="0" fontId="33" fillId="0" borderId="12" xfId="0" applyFont="1" applyBorder="1" applyAlignment="1">
      <alignment horizontal="left" vertical="center" wrapText="1"/>
    </xf>
    <xf numFmtId="0" fontId="46" fillId="0" borderId="0" xfId="0" applyFont="1" applyAlignment="1">
      <alignment vertical="center"/>
    </xf>
    <xf numFmtId="0" fontId="34" fillId="0" borderId="12" xfId="0" applyFont="1" applyBorder="1" applyAlignment="1" quotePrefix="1">
      <alignment horizontal="center" vertical="center"/>
    </xf>
    <xf numFmtId="0" fontId="125" fillId="0" borderId="12" xfId="0" applyFont="1" applyBorder="1" applyAlignment="1" quotePrefix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6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63" fillId="0" borderId="13" xfId="0" applyFont="1" applyFill="1" applyBorder="1" applyAlignment="1">
      <alignment vertical="center" wrapText="1"/>
    </xf>
    <xf numFmtId="0" fontId="63" fillId="0" borderId="15" xfId="0" applyFont="1" applyFill="1" applyBorder="1" applyAlignment="1">
      <alignment vertical="center" wrapText="1"/>
    </xf>
    <xf numFmtId="0" fontId="3" fillId="0" borderId="0" xfId="0" applyFont="1" applyBorder="1" applyAlignment="1">
      <alignment vertical="top"/>
    </xf>
    <xf numFmtId="0" fontId="0" fillId="0" borderId="0" xfId="60">
      <alignment/>
      <protection/>
    </xf>
    <xf numFmtId="2" fontId="0" fillId="0" borderId="0" xfId="60" applyNumberFormat="1" applyBorder="1" applyAlignment="1">
      <alignment horizontal="right"/>
      <protection/>
    </xf>
    <xf numFmtId="2" fontId="14" fillId="0" borderId="12" xfId="60" applyNumberFormat="1" applyFont="1" applyBorder="1" applyAlignment="1">
      <alignment horizontal="right"/>
      <protection/>
    </xf>
    <xf numFmtId="2" fontId="106" fillId="0" borderId="12" xfId="60" applyNumberFormat="1" applyFont="1" applyBorder="1">
      <alignment/>
      <protection/>
    </xf>
    <xf numFmtId="2" fontId="18" fillId="0" borderId="12" xfId="60" applyNumberFormat="1" applyFont="1" applyBorder="1" applyAlignment="1">
      <alignment horizontal="right"/>
      <protection/>
    </xf>
    <xf numFmtId="2" fontId="29" fillId="33" borderId="16" xfId="57" applyNumberFormat="1" applyFont="1" applyFill="1" applyBorder="1" applyAlignment="1">
      <alignment horizontal="center" vertical="center" wrapText="1"/>
      <protection/>
    </xf>
    <xf numFmtId="2" fontId="105" fillId="0" borderId="12" xfId="60" applyNumberFormat="1" applyFont="1" applyBorder="1">
      <alignment/>
      <protection/>
    </xf>
    <xf numFmtId="2" fontId="15" fillId="0" borderId="12" xfId="60" applyNumberFormat="1" applyFont="1" applyBorder="1">
      <alignment/>
      <protection/>
    </xf>
    <xf numFmtId="2" fontId="15" fillId="0" borderId="12" xfId="60" applyNumberFormat="1" applyFont="1" applyBorder="1" applyAlignment="1">
      <alignment vertical="center"/>
      <protection/>
    </xf>
    <xf numFmtId="2" fontId="66" fillId="33" borderId="16" xfId="57" applyNumberFormat="1" applyFont="1" applyFill="1" applyBorder="1" applyAlignment="1">
      <alignment vertical="center" wrapText="1"/>
      <protection/>
    </xf>
    <xf numFmtId="2" fontId="66" fillId="33" borderId="16" xfId="57" applyNumberFormat="1" applyFont="1" applyFill="1" applyBorder="1" applyAlignment="1">
      <alignment vertical="center" wrapText="1"/>
      <protection/>
    </xf>
    <xf numFmtId="0" fontId="17" fillId="0" borderId="14" xfId="57" applyNumberFormat="1" applyFont="1" applyFill="1" applyBorder="1" applyAlignment="1">
      <alignment horizontal="center" vertical="center" wrapText="1"/>
      <protection/>
    </xf>
    <xf numFmtId="2" fontId="4" fillId="33" borderId="16" xfId="57" applyNumberFormat="1" applyFont="1" applyFill="1" applyBorder="1" applyAlignment="1">
      <alignment vertical="center" wrapText="1"/>
      <protection/>
    </xf>
    <xf numFmtId="2" fontId="66" fillId="33" borderId="17" xfId="57" applyNumberFormat="1" applyFont="1" applyFill="1" applyBorder="1" applyAlignment="1">
      <alignment vertical="center" wrapText="1"/>
      <protection/>
    </xf>
    <xf numFmtId="2" fontId="4" fillId="33" borderId="18" xfId="57" applyNumberFormat="1" applyFont="1" applyFill="1" applyBorder="1" applyAlignment="1">
      <alignment vertical="center" wrapText="1"/>
      <protection/>
    </xf>
    <xf numFmtId="2" fontId="66" fillId="33" borderId="18" xfId="57" applyNumberFormat="1" applyFont="1" applyFill="1" applyBorder="1" applyAlignment="1">
      <alignment vertical="center" wrapText="1"/>
      <protection/>
    </xf>
    <xf numFmtId="2" fontId="4" fillId="33" borderId="17" xfId="57" applyNumberFormat="1" applyFont="1" applyFill="1" applyBorder="1" applyAlignment="1">
      <alignment vertical="center" wrapText="1"/>
      <protection/>
    </xf>
    <xf numFmtId="2" fontId="66" fillId="33" borderId="17" xfId="57" applyNumberFormat="1" applyFont="1" applyFill="1" applyBorder="1" applyAlignment="1" quotePrefix="1">
      <alignment vertical="center" wrapText="1"/>
      <protection/>
    </xf>
    <xf numFmtId="2" fontId="66" fillId="33" borderId="11" xfId="57" applyNumberFormat="1" applyFont="1" applyFill="1" applyBorder="1" applyAlignment="1">
      <alignment vertical="center" wrapText="1"/>
      <protection/>
    </xf>
    <xf numFmtId="2" fontId="4" fillId="33" borderId="11" xfId="57" applyNumberFormat="1" applyFont="1" applyFill="1" applyBorder="1" applyAlignment="1">
      <alignment vertical="center" wrapText="1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14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103" fillId="0" borderId="12" xfId="60" applyFont="1" applyFill="1" applyBorder="1" applyAlignment="1">
      <alignment horizontal="center" vertical="center" wrapText="1"/>
      <protection/>
    </xf>
    <xf numFmtId="0" fontId="8" fillId="0" borderId="12" xfId="60" applyFont="1" applyBorder="1" applyAlignment="1">
      <alignment vertical="center" wrapText="1"/>
      <protection/>
    </xf>
    <xf numFmtId="0" fontId="8" fillId="0" borderId="12" xfId="60" applyFont="1" applyBorder="1" applyAlignment="1">
      <alignment horizontal="center" vertical="center" wrapText="1"/>
      <protection/>
    </xf>
    <xf numFmtId="0" fontId="8" fillId="0" borderId="10" xfId="60" applyFont="1" applyBorder="1" applyAlignment="1">
      <alignment horizontal="center"/>
      <protection/>
    </xf>
    <xf numFmtId="0" fontId="8" fillId="0" borderId="0" xfId="60" applyFont="1" applyBorder="1" applyAlignment="1">
      <alignment horizontal="center"/>
      <protection/>
    </xf>
    <xf numFmtId="0" fontId="8" fillId="0" borderId="11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wrapText="1"/>
      <protection/>
    </xf>
    <xf numFmtId="0" fontId="0" fillId="0" borderId="0" xfId="60" applyAlignment="1">
      <alignment horizontal="center"/>
      <protection/>
    </xf>
    <xf numFmtId="0" fontId="3" fillId="0" borderId="0" xfId="60" applyFont="1">
      <alignment/>
      <protection/>
    </xf>
    <xf numFmtId="0" fontId="62" fillId="0" borderId="0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top"/>
    </xf>
    <xf numFmtId="2" fontId="3" fillId="33" borderId="12" xfId="57" applyNumberFormat="1" applyFont="1" applyFill="1" applyBorder="1" applyAlignment="1">
      <alignment horizontal="center" vertical="center" wrapText="1"/>
      <protection/>
    </xf>
    <xf numFmtId="2" fontId="49" fillId="33" borderId="12" xfId="57" applyNumberFormat="1" applyFont="1" applyFill="1" applyBorder="1" applyAlignment="1">
      <alignment horizontal="center" vertical="center" wrapText="1"/>
      <protection/>
    </xf>
    <xf numFmtId="2" fontId="62" fillId="33" borderId="10" xfId="57" applyNumberFormat="1" applyFont="1" applyFill="1" applyBorder="1" applyAlignment="1">
      <alignment horizontal="center" vertical="center" wrapText="1"/>
      <protection/>
    </xf>
    <xf numFmtId="2" fontId="62" fillId="33" borderId="19" xfId="57" applyNumberFormat="1" applyFont="1" applyFill="1" applyBorder="1" applyAlignment="1">
      <alignment horizontal="center" vertical="center" wrapText="1"/>
      <protection/>
    </xf>
    <xf numFmtId="2" fontId="62" fillId="33" borderId="14" xfId="57" applyNumberFormat="1" applyFont="1" applyFill="1" applyBorder="1" applyAlignment="1">
      <alignment horizontal="center" vertical="center" wrapText="1"/>
      <protection/>
    </xf>
    <xf numFmtId="2" fontId="33" fillId="33" borderId="10" xfId="57" applyNumberFormat="1" applyFont="1" applyFill="1" applyBorder="1" applyAlignment="1">
      <alignment horizontal="center" vertical="center" wrapText="1"/>
      <protection/>
    </xf>
    <xf numFmtId="2" fontId="33" fillId="33" borderId="19" xfId="57" applyNumberFormat="1" applyFont="1" applyFill="1" applyBorder="1" applyAlignment="1">
      <alignment horizontal="center" vertical="center" wrapText="1"/>
      <protection/>
    </xf>
    <xf numFmtId="2" fontId="33" fillId="33" borderId="14" xfId="57" applyNumberFormat="1" applyFont="1" applyFill="1" applyBorder="1" applyAlignment="1">
      <alignment horizontal="center" vertical="center" wrapText="1"/>
      <protection/>
    </xf>
    <xf numFmtId="2" fontId="114" fillId="33" borderId="10" xfId="57" applyNumberFormat="1" applyFont="1" applyFill="1" applyBorder="1" applyAlignment="1">
      <alignment horizontal="center" vertical="center" wrapText="1"/>
      <protection/>
    </xf>
    <xf numFmtId="2" fontId="114" fillId="33" borderId="19" xfId="57" applyNumberFormat="1" applyFont="1" applyFill="1" applyBorder="1" applyAlignment="1">
      <alignment horizontal="center" vertical="center" wrapText="1"/>
      <protection/>
    </xf>
    <xf numFmtId="2" fontId="114" fillId="33" borderId="14" xfId="57" applyNumberFormat="1" applyFont="1" applyFill="1" applyBorder="1" applyAlignment="1">
      <alignment horizontal="center" vertical="center" wrapText="1"/>
      <protection/>
    </xf>
    <xf numFmtId="2" fontId="6" fillId="33" borderId="10" xfId="57" applyNumberFormat="1" applyFont="1" applyFill="1" applyBorder="1" applyAlignment="1">
      <alignment horizontal="center" vertical="center" wrapText="1"/>
      <protection/>
    </xf>
    <xf numFmtId="2" fontId="6" fillId="33" borderId="19" xfId="57" applyNumberFormat="1" applyFont="1" applyFill="1" applyBorder="1" applyAlignment="1">
      <alignment horizontal="center" vertical="center" wrapText="1"/>
      <protection/>
    </xf>
    <xf numFmtId="2" fontId="6" fillId="33" borderId="14" xfId="57" applyNumberFormat="1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120" fillId="0" borderId="10" xfId="0" applyFont="1" applyFill="1" applyBorder="1" applyAlignment="1">
      <alignment horizontal="center" vertical="center" wrapText="1"/>
    </xf>
    <xf numFmtId="0" fontId="120" fillId="0" borderId="14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3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" fillId="0" borderId="0" xfId="60" applyFont="1" applyAlignment="1">
      <alignment horizontal="center"/>
      <protection/>
    </xf>
    <xf numFmtId="0" fontId="6" fillId="0" borderId="13" xfId="60" applyFont="1" applyBorder="1" applyAlignment="1">
      <alignment horizontal="center" vertical="top"/>
      <protection/>
    </xf>
    <xf numFmtId="0" fontId="3" fillId="0" borderId="13" xfId="60" applyFont="1" applyBorder="1" applyAlignment="1">
      <alignment horizontal="center"/>
      <protection/>
    </xf>
    <xf numFmtId="0" fontId="32" fillId="0" borderId="13" xfId="60" applyFont="1" applyBorder="1" applyAlignment="1">
      <alignment horizontal="center"/>
      <protection/>
    </xf>
    <xf numFmtId="0" fontId="126" fillId="0" borderId="0" xfId="59" applyFont="1" applyBorder="1" applyAlignment="1">
      <alignment horizontal="center" vertical="center" wrapText="1"/>
      <protection/>
    </xf>
    <xf numFmtId="0" fontId="120" fillId="0" borderId="13" xfId="59" applyFont="1" applyBorder="1" applyAlignment="1">
      <alignment horizontal="center"/>
      <protection/>
    </xf>
    <xf numFmtId="0" fontId="111" fillId="0" borderId="0" xfId="59" applyFont="1" applyBorder="1" applyAlignment="1">
      <alignment horizontal="right"/>
      <protection/>
    </xf>
    <xf numFmtId="0" fontId="2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lanning%20Data\MPR%202019-20\MPR%2031%20March,20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ila%20yozna\jilla%20yojana%202019-20\District%20Plan%20budget%202019-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 finance"/>
      <sheetName val="CSS Total Cm Dashboard (3)"/>
      <sheetName val="CSS Total Cm Dashboard (2)"/>
      <sheetName val="Treasury budget11 2017"/>
      <sheetName val="New EAP Project"/>
      <sheetName val="Mangal FontEAPCrore "/>
      <sheetName val="Total CM Dashboard"/>
      <sheetName val="sumary(CSS lakh)"/>
      <sheetName val="Treasury withdraw"/>
      <sheetName val="ShortSumaryEAPCrore"/>
      <sheetName val="shortSumaryDistrict Crore"/>
      <sheetName val="EAP October 2018 (2)"/>
      <sheetName val="EAP October 2018"/>
      <sheetName val="shortSumaryCSS crore"/>
      <sheetName val="sumaryEAP(lakh)"/>
      <sheetName val="sumaryEAP(Crore"/>
      <sheetName val="EAP mangal"/>
      <sheetName val="EAP Short (2)"/>
      <sheetName val="EAP Short"/>
      <sheetName val="sumaryEAPt(Crore)"/>
      <sheetName val="budget2018-19EAP(Scheme)"/>
      <sheetName val="State October 2018"/>
      <sheetName val="CSS october 2018"/>
      <sheetName val="CSS PFMS details"/>
      <sheetName val="CSS PFMS "/>
      <sheetName val="main CSS scheme"/>
      <sheetName val="Css Scheme "/>
      <sheetName val="CSS march (2)"/>
      <sheetName val="CSS 5 crore 2019-20"/>
      <sheetName val=" scheme state. Css. EAP"/>
      <sheetName val="sumaryEAPshort(lakh)"/>
      <sheetName val="capitl scheme"/>
      <sheetName val="CSS Budget 2019-20(P) (2)"/>
      <sheetName val="CSS Budget 2019-20(P)"/>
      <sheetName val="State Budget 2018-19(P)"/>
      <sheetName val="Total Budget summary"/>
      <sheetName val="state sector mangal"/>
      <sheetName val="Summary Stateshort"/>
      <sheetName val="CSS dept. yearwise"/>
      <sheetName val="CSS mangla (2)"/>
      <sheetName val="summary CSS short Cr"/>
      <sheetName val="Dept. wise mangal short (2)"/>
      <sheetName val="Dept. wise short"/>
      <sheetName val="diff.dept"/>
      <sheetName val="sumarytotal Depart."/>
      <sheetName val="Major Headwise hindi (2)"/>
      <sheetName val="Sector Crore"/>
      <sheetName val="sumary(MainCRORE)"/>
      <sheetName val="sumary(MainLakh)"/>
      <sheetName val="department name "/>
      <sheetName val="sumarytotDeptIndx"/>
      <sheetName val="budget2017-18(District)"/>
      <sheetName val="Sheet1"/>
    </sheetNames>
    <sheetDataSet>
      <sheetData sheetId="20">
        <row r="11">
          <cell r="O11">
            <v>20293.79</v>
          </cell>
          <cell r="S11">
            <v>14212.54</v>
          </cell>
          <cell r="AD11">
            <v>11389.36</v>
          </cell>
        </row>
        <row r="12">
          <cell r="O12">
            <v>615.8</v>
          </cell>
          <cell r="S12">
            <v>615.8</v>
          </cell>
          <cell r="AD12">
            <v>320.64</v>
          </cell>
        </row>
        <row r="13">
          <cell r="O13">
            <v>200</v>
          </cell>
        </row>
        <row r="14">
          <cell r="O14">
            <v>21109.59</v>
          </cell>
          <cell r="R14">
            <v>5121.66</v>
          </cell>
          <cell r="AD14">
            <v>11710</v>
          </cell>
        </row>
        <row r="15">
          <cell r="O15">
            <v>10000.02</v>
          </cell>
          <cell r="S15">
            <v>8500</v>
          </cell>
          <cell r="AD15">
            <v>8500</v>
          </cell>
        </row>
        <row r="17">
          <cell r="O17">
            <v>10000.02</v>
          </cell>
          <cell r="R17">
            <v>0</v>
          </cell>
          <cell r="AD17">
            <v>8500</v>
          </cell>
        </row>
        <row r="21">
          <cell r="O21">
            <v>17500</v>
          </cell>
          <cell r="R21">
            <v>9405.96</v>
          </cell>
          <cell r="S21">
            <v>9405.96</v>
          </cell>
          <cell r="AD21">
            <v>5478.06</v>
          </cell>
        </row>
        <row r="32">
          <cell r="O32">
            <v>12016.039999999999</v>
          </cell>
          <cell r="R32">
            <v>1538.08</v>
          </cell>
          <cell r="S32">
            <v>1538.08</v>
          </cell>
          <cell r="AD32">
            <v>1538.08</v>
          </cell>
        </row>
        <row r="33">
          <cell r="O33">
            <v>1500</v>
          </cell>
          <cell r="S33">
            <v>1150</v>
          </cell>
          <cell r="AD33">
            <v>838.04</v>
          </cell>
        </row>
        <row r="34">
          <cell r="O34">
            <v>3500</v>
          </cell>
          <cell r="S34">
            <v>1500</v>
          </cell>
          <cell r="AD34">
            <v>0</v>
          </cell>
        </row>
        <row r="35">
          <cell r="O35">
            <v>5000</v>
          </cell>
          <cell r="R35">
            <v>2650</v>
          </cell>
          <cell r="AD35">
            <v>838.04</v>
          </cell>
        </row>
        <row r="36">
          <cell r="O36">
            <v>7000</v>
          </cell>
          <cell r="S36">
            <v>5000</v>
          </cell>
          <cell r="AD36">
            <v>3211.09</v>
          </cell>
        </row>
        <row r="37">
          <cell r="O37">
            <v>7000</v>
          </cell>
          <cell r="R37">
            <v>5000</v>
          </cell>
          <cell r="AD37">
            <v>3211.09</v>
          </cell>
        </row>
        <row r="38">
          <cell r="O38">
            <v>7600</v>
          </cell>
          <cell r="S38">
            <v>1710</v>
          </cell>
          <cell r="AD38">
            <v>1710</v>
          </cell>
        </row>
        <row r="39">
          <cell r="O39">
            <v>7600</v>
          </cell>
          <cell r="R39">
            <v>1710</v>
          </cell>
          <cell r="AD39">
            <v>1710</v>
          </cell>
        </row>
        <row r="43">
          <cell r="O43">
            <v>23700.01</v>
          </cell>
          <cell r="R43">
            <v>9606.75</v>
          </cell>
          <cell r="S43">
            <v>9606.75</v>
          </cell>
          <cell r="AD43">
            <v>3748.54</v>
          </cell>
        </row>
        <row r="45">
          <cell r="O45">
            <v>4700</v>
          </cell>
          <cell r="R45">
            <v>2250</v>
          </cell>
          <cell r="S45">
            <v>2250</v>
          </cell>
          <cell r="AD45">
            <v>1559</v>
          </cell>
        </row>
        <row r="51">
          <cell r="O51">
            <v>37700</v>
          </cell>
          <cell r="R51">
            <v>18900</v>
          </cell>
          <cell r="S51">
            <v>18900</v>
          </cell>
          <cell r="AD51">
            <v>11517.92</v>
          </cell>
        </row>
        <row r="52">
          <cell r="O52">
            <v>1000.01</v>
          </cell>
          <cell r="S52">
            <v>0</v>
          </cell>
        </row>
        <row r="53">
          <cell r="O53">
            <v>1700</v>
          </cell>
          <cell r="S53">
            <v>0</v>
          </cell>
          <cell r="AD53">
            <v>0</v>
          </cell>
        </row>
        <row r="54">
          <cell r="O54">
            <v>5000</v>
          </cell>
          <cell r="S54">
            <v>1000</v>
          </cell>
          <cell r="AD54">
            <v>693.78</v>
          </cell>
        </row>
        <row r="55">
          <cell r="O55">
            <v>6000</v>
          </cell>
        </row>
      </sheetData>
      <sheetData sheetId="33">
        <row r="399">
          <cell r="G399">
            <v>4045.5</v>
          </cell>
        </row>
        <row r="465">
          <cell r="G465">
            <v>34688.84</v>
          </cell>
          <cell r="N465">
            <v>21404.59</v>
          </cell>
          <cell r="U465">
            <v>21399.73</v>
          </cell>
        </row>
        <row r="466">
          <cell r="G466">
            <v>7916.79</v>
          </cell>
          <cell r="N466">
            <v>5477.18</v>
          </cell>
          <cell r="U466">
            <v>5477.18</v>
          </cell>
        </row>
        <row r="467">
          <cell r="G467">
            <v>2050</v>
          </cell>
          <cell r="N467">
            <v>0</v>
          </cell>
          <cell r="U467">
            <v>0</v>
          </cell>
        </row>
        <row r="468">
          <cell r="G468">
            <v>2449.230000000001</v>
          </cell>
          <cell r="N468">
            <v>2124.7799999999997</v>
          </cell>
          <cell r="U468">
            <v>1662.7900000000002</v>
          </cell>
        </row>
        <row r="469">
          <cell r="G469">
            <v>314</v>
          </cell>
          <cell r="N469">
            <v>260</v>
          </cell>
          <cell r="U469">
            <v>0</v>
          </cell>
        </row>
        <row r="470">
          <cell r="G470">
            <v>2118.3</v>
          </cell>
          <cell r="N470">
            <v>733.95</v>
          </cell>
          <cell r="U470">
            <v>699.33</v>
          </cell>
        </row>
        <row r="471">
          <cell r="G471">
            <v>14604.27</v>
          </cell>
          <cell r="N471">
            <v>5231.24</v>
          </cell>
          <cell r="U471">
            <v>4496.11</v>
          </cell>
        </row>
        <row r="472">
          <cell r="G472">
            <v>643.75</v>
          </cell>
          <cell r="N472">
            <v>393</v>
          </cell>
          <cell r="U472">
            <v>54.15</v>
          </cell>
        </row>
        <row r="473">
          <cell r="G473">
            <v>149627.56</v>
          </cell>
          <cell r="N473">
            <v>138960.11000000002</v>
          </cell>
          <cell r="U473">
            <v>106022.87000000001</v>
          </cell>
        </row>
        <row r="474">
          <cell r="G474">
            <v>4131.04</v>
          </cell>
          <cell r="H474">
            <v>3000</v>
          </cell>
          <cell r="N474">
            <v>3000</v>
          </cell>
          <cell r="U474">
            <v>1870.96</v>
          </cell>
        </row>
        <row r="475">
          <cell r="G475">
            <v>2600.07</v>
          </cell>
          <cell r="N475">
            <v>463.355</v>
          </cell>
          <cell r="U475">
            <v>463.35</v>
          </cell>
        </row>
        <row r="476">
          <cell r="G476">
            <v>12278.140000000001</v>
          </cell>
          <cell r="N476">
            <v>3127.5099999999998</v>
          </cell>
          <cell r="U476">
            <v>2256.4100000000003</v>
          </cell>
        </row>
        <row r="477">
          <cell r="G477">
            <v>1000.01</v>
          </cell>
          <cell r="N477">
            <v>203.92</v>
          </cell>
          <cell r="U477">
            <v>203.92</v>
          </cell>
        </row>
        <row r="478">
          <cell r="G478">
            <v>11000.01</v>
          </cell>
          <cell r="N478">
            <v>5906.37</v>
          </cell>
          <cell r="U478">
            <v>1577.83</v>
          </cell>
        </row>
        <row r="479">
          <cell r="G479">
            <v>2000</v>
          </cell>
          <cell r="N479">
            <v>78.55</v>
          </cell>
          <cell r="U479">
            <v>71.54</v>
          </cell>
        </row>
        <row r="480">
          <cell r="G480">
            <v>13</v>
          </cell>
          <cell r="N480">
            <v>0</v>
          </cell>
          <cell r="U480">
            <v>0</v>
          </cell>
        </row>
        <row r="481">
          <cell r="G481">
            <v>500</v>
          </cell>
          <cell r="N481">
            <v>0</v>
          </cell>
          <cell r="U481">
            <v>0</v>
          </cell>
        </row>
        <row r="482">
          <cell r="G482">
            <v>350.01</v>
          </cell>
          <cell r="N482">
            <v>0</v>
          </cell>
          <cell r="U482">
            <v>0</v>
          </cell>
        </row>
        <row r="483">
          <cell r="G483">
            <v>18600.100000000002</v>
          </cell>
          <cell r="N483">
            <v>15979.16</v>
          </cell>
          <cell r="U483">
            <v>15529.08</v>
          </cell>
        </row>
        <row r="484">
          <cell r="G484">
            <v>113527.44</v>
          </cell>
          <cell r="N484">
            <v>105585.45</v>
          </cell>
          <cell r="U484">
            <v>104962.78</v>
          </cell>
        </row>
        <row r="485">
          <cell r="G485">
            <v>9750.01</v>
          </cell>
          <cell r="N485">
            <v>6106.9800000000005</v>
          </cell>
          <cell r="U485">
            <v>6106.9800000000005</v>
          </cell>
        </row>
        <row r="486">
          <cell r="G486">
            <v>2131.31</v>
          </cell>
          <cell r="N486">
            <v>0</v>
          </cell>
          <cell r="U486">
            <v>0</v>
          </cell>
        </row>
        <row r="487">
          <cell r="G487">
            <v>1338.01</v>
          </cell>
          <cell r="N487">
            <v>28.48</v>
          </cell>
          <cell r="U487">
            <v>16.88</v>
          </cell>
        </row>
        <row r="488">
          <cell r="G488">
            <v>4000</v>
          </cell>
          <cell r="N488">
            <v>0</v>
          </cell>
          <cell r="U488">
            <v>0</v>
          </cell>
        </row>
        <row r="489">
          <cell r="G489">
            <v>420.25</v>
          </cell>
          <cell r="N489">
            <v>20.25</v>
          </cell>
          <cell r="U489">
            <v>0</v>
          </cell>
        </row>
        <row r="490">
          <cell r="G490">
            <v>61498.39</v>
          </cell>
          <cell r="N490">
            <v>46082.17999999999</v>
          </cell>
          <cell r="U490">
            <v>43607.73999999999</v>
          </cell>
        </row>
        <row r="491">
          <cell r="G491">
            <v>4733.65</v>
          </cell>
          <cell r="N491">
            <v>1839.77</v>
          </cell>
          <cell r="U491">
            <v>1428.98</v>
          </cell>
        </row>
        <row r="492">
          <cell r="G492">
            <v>3000</v>
          </cell>
          <cell r="N492">
            <v>351.45</v>
          </cell>
          <cell r="U492">
            <v>351.45</v>
          </cell>
        </row>
        <row r="493">
          <cell r="G493">
            <v>64.1</v>
          </cell>
          <cell r="N493">
            <v>64.1</v>
          </cell>
          <cell r="U493">
            <v>11.67</v>
          </cell>
        </row>
        <row r="494">
          <cell r="G494">
            <v>26320.050000000003</v>
          </cell>
          <cell r="N494">
            <v>23050.97</v>
          </cell>
          <cell r="U494">
            <v>10796.310000000001</v>
          </cell>
        </row>
        <row r="495">
          <cell r="G495">
            <v>73384.01</v>
          </cell>
          <cell r="N495">
            <v>30266.579999999998</v>
          </cell>
          <cell r="U495">
            <v>30266.579999999998</v>
          </cell>
        </row>
        <row r="501">
          <cell r="G501">
            <v>10794.710000000001</v>
          </cell>
          <cell r="N501">
            <v>8002.5599999999995</v>
          </cell>
          <cell r="U501">
            <v>7665.43</v>
          </cell>
        </row>
        <row r="502">
          <cell r="G502">
            <v>2738.02</v>
          </cell>
          <cell r="N502">
            <v>2181.3500000000004</v>
          </cell>
          <cell r="U502">
            <v>2179</v>
          </cell>
        </row>
        <row r="503">
          <cell r="G503">
            <v>65677.32</v>
          </cell>
          <cell r="N503">
            <v>38636.36</v>
          </cell>
          <cell r="U503">
            <v>36823.45</v>
          </cell>
        </row>
        <row r="505">
          <cell r="G505">
            <v>35.52</v>
          </cell>
          <cell r="N505">
            <v>22.94</v>
          </cell>
          <cell r="U505">
            <v>9</v>
          </cell>
        </row>
        <row r="506">
          <cell r="G506">
            <v>224.51</v>
          </cell>
          <cell r="N506">
            <v>187.74</v>
          </cell>
          <cell r="U506">
            <v>165.38</v>
          </cell>
        </row>
        <row r="507">
          <cell r="G507">
            <v>4045.5</v>
          </cell>
          <cell r="N507">
            <v>1796.5</v>
          </cell>
          <cell r="U507">
            <v>1783.12</v>
          </cell>
        </row>
        <row r="508">
          <cell r="G508">
            <v>48910.020000000004</v>
          </cell>
          <cell r="N508">
            <v>30186.469999999998</v>
          </cell>
          <cell r="U508">
            <v>24234.859999999997</v>
          </cell>
        </row>
        <row r="509">
          <cell r="G509">
            <v>883.68</v>
          </cell>
          <cell r="N509">
            <v>468</v>
          </cell>
          <cell r="U509">
            <v>438.25</v>
          </cell>
        </row>
        <row r="510">
          <cell r="G510">
            <v>1013.54</v>
          </cell>
          <cell r="N510">
            <v>0</v>
          </cell>
          <cell r="U510">
            <v>0</v>
          </cell>
        </row>
        <row r="511">
          <cell r="G511">
            <v>11347.78</v>
          </cell>
          <cell r="N511">
            <v>11347.690000000002</v>
          </cell>
          <cell r="U511">
            <v>10024.79</v>
          </cell>
        </row>
        <row r="512">
          <cell r="G512">
            <v>121735.89</v>
          </cell>
        </row>
      </sheetData>
      <sheetData sheetId="34">
        <row r="30">
          <cell r="M30">
            <v>14170.669999999998</v>
          </cell>
        </row>
        <row r="1652">
          <cell r="G1652">
            <v>17822.989999999998</v>
          </cell>
          <cell r="J1652">
            <v>16240.65</v>
          </cell>
          <cell r="M1652">
            <v>16482.64</v>
          </cell>
        </row>
        <row r="1653">
          <cell r="G1653">
            <v>27005.789999999997</v>
          </cell>
          <cell r="J1653">
            <v>20179.95</v>
          </cell>
          <cell r="M1653">
            <v>19393.01</v>
          </cell>
        </row>
        <row r="1654">
          <cell r="G1654">
            <v>30378.999999999996</v>
          </cell>
          <cell r="J1654">
            <v>28988.96</v>
          </cell>
          <cell r="M1654">
            <v>28803.98</v>
          </cell>
        </row>
        <row r="1655">
          <cell r="G1655">
            <v>27429.59999999999</v>
          </cell>
          <cell r="J1655">
            <v>25996.95</v>
          </cell>
          <cell r="M1655">
            <v>23674.02999999999</v>
          </cell>
        </row>
        <row r="1656">
          <cell r="G1656">
            <v>107.69999999999999</v>
          </cell>
          <cell r="J1656">
            <v>107.69999999999999</v>
          </cell>
          <cell r="M1656">
            <v>75.77</v>
          </cell>
        </row>
        <row r="1657">
          <cell r="G1657">
            <v>26001.160000000003</v>
          </cell>
          <cell r="J1657">
            <v>25271.870000000003</v>
          </cell>
          <cell r="M1657">
            <v>23169.18</v>
          </cell>
        </row>
        <row r="1658">
          <cell r="G1658">
            <v>6695.54</v>
          </cell>
          <cell r="J1658">
            <v>5155.740000000001</v>
          </cell>
          <cell r="M1658">
            <v>4963.77</v>
          </cell>
        </row>
        <row r="1659">
          <cell r="G1659">
            <v>2647.01</v>
          </cell>
          <cell r="J1659">
            <v>1690.91</v>
          </cell>
          <cell r="M1659">
            <v>1553</v>
          </cell>
        </row>
        <row r="1660">
          <cell r="G1660">
            <v>89005.67000000001</v>
          </cell>
          <cell r="J1660">
            <v>61312.15000000001</v>
          </cell>
          <cell r="M1660">
            <v>54068.18999999999</v>
          </cell>
        </row>
        <row r="1661">
          <cell r="G1661">
            <v>23395.249999999996</v>
          </cell>
          <cell r="J1661">
            <v>8848.01</v>
          </cell>
          <cell r="M1661">
            <v>4895.119999999999</v>
          </cell>
        </row>
        <row r="1662">
          <cell r="G1662">
            <v>19706.33</v>
          </cell>
          <cell r="J1662">
            <v>16777.17</v>
          </cell>
          <cell r="M1662">
            <v>15596.12</v>
          </cell>
        </row>
        <row r="1663">
          <cell r="G1663">
            <v>75714.51000000001</v>
          </cell>
          <cell r="J1663">
            <v>66550.62</v>
          </cell>
          <cell r="M1663">
            <v>42420.15</v>
          </cell>
        </row>
        <row r="1664">
          <cell r="G1664">
            <v>8060.2</v>
          </cell>
          <cell r="J1664">
            <v>8048.07</v>
          </cell>
          <cell r="M1664">
            <v>6800.14</v>
          </cell>
        </row>
        <row r="1665">
          <cell r="G1665">
            <v>14927.82</v>
          </cell>
          <cell r="J1665">
            <v>14792.519999999999</v>
          </cell>
          <cell r="M1665">
            <v>14183.23</v>
          </cell>
        </row>
        <row r="1666">
          <cell r="G1666">
            <v>104650.70999999999</v>
          </cell>
          <cell r="J1666">
            <v>80874.44</v>
          </cell>
          <cell r="M1666">
            <v>69651.1</v>
          </cell>
        </row>
        <row r="1667">
          <cell r="G1667">
            <v>5811.76</v>
          </cell>
          <cell r="J1667">
            <v>5543.08</v>
          </cell>
          <cell r="M1667">
            <v>4382.69</v>
          </cell>
        </row>
        <row r="1668">
          <cell r="G1668">
            <v>25500.010000000002</v>
          </cell>
          <cell r="J1668">
            <v>11823.46</v>
          </cell>
          <cell r="M1668">
            <v>11823.46</v>
          </cell>
        </row>
        <row r="1669">
          <cell r="G1669">
            <v>1482.8600000000001</v>
          </cell>
          <cell r="J1669">
            <v>1330</v>
          </cell>
          <cell r="M1669">
            <v>1330</v>
          </cell>
        </row>
        <row r="1670">
          <cell r="G1670">
            <v>25591.26</v>
          </cell>
          <cell r="J1670">
            <v>21675.86</v>
          </cell>
          <cell r="M1670">
            <v>19524.92</v>
          </cell>
        </row>
        <row r="1671">
          <cell r="G1671">
            <v>4468</v>
          </cell>
          <cell r="J1671">
            <v>1948.88</v>
          </cell>
          <cell r="M1671">
            <v>1904.96</v>
          </cell>
        </row>
        <row r="1672">
          <cell r="G1672">
            <v>208073.5</v>
          </cell>
          <cell r="J1672">
            <v>184795.89</v>
          </cell>
          <cell r="M1672">
            <v>157002.65000000002</v>
          </cell>
        </row>
        <row r="1673">
          <cell r="G1673">
            <v>25346.73</v>
          </cell>
          <cell r="J1673">
            <v>11294.54</v>
          </cell>
          <cell r="M1673">
            <v>8514.439999999999</v>
          </cell>
        </row>
        <row r="1674">
          <cell r="G1674">
            <v>4350.01</v>
          </cell>
          <cell r="J1674">
            <v>3520.02</v>
          </cell>
          <cell r="M1674">
            <v>1657.21</v>
          </cell>
        </row>
        <row r="1675">
          <cell r="G1675">
            <v>1850.82</v>
          </cell>
          <cell r="J1675">
            <v>1307</v>
          </cell>
          <cell r="M1675">
            <v>1145.75</v>
          </cell>
        </row>
        <row r="1676">
          <cell r="G1676">
            <v>1325.02</v>
          </cell>
          <cell r="J1676">
            <v>772.2</v>
          </cell>
          <cell r="M1676">
            <v>506.04</v>
          </cell>
        </row>
        <row r="1677">
          <cell r="G1677">
            <v>2861.03</v>
          </cell>
          <cell r="J1677">
            <v>2437.8900000000003</v>
          </cell>
          <cell r="M1677">
            <v>1838.0200000000002</v>
          </cell>
        </row>
        <row r="1678">
          <cell r="G1678">
            <v>16335.12</v>
          </cell>
          <cell r="J1678">
            <v>8813</v>
          </cell>
          <cell r="M1678">
            <v>7783.029999999999</v>
          </cell>
        </row>
        <row r="1679">
          <cell r="G1679">
            <v>292182.12</v>
          </cell>
          <cell r="J1679">
            <v>288253.02</v>
          </cell>
          <cell r="M1679">
            <v>262678.22000000003</v>
          </cell>
        </row>
        <row r="1680">
          <cell r="G1680">
            <v>364464.89</v>
          </cell>
          <cell r="J1680">
            <v>350282.13</v>
          </cell>
          <cell r="M1680">
            <v>316343.48999999993</v>
          </cell>
        </row>
        <row r="1681">
          <cell r="G1681">
            <v>57315.880000000005</v>
          </cell>
          <cell r="J1681">
            <v>53807.170000000006</v>
          </cell>
          <cell r="M1681">
            <v>44413.31</v>
          </cell>
        </row>
        <row r="1682">
          <cell r="G1682">
            <v>4270.62</v>
          </cell>
          <cell r="J1682">
            <v>4210.56</v>
          </cell>
          <cell r="M1682">
            <v>3130.9700000000003</v>
          </cell>
        </row>
        <row r="1683">
          <cell r="G1683">
            <v>358.01</v>
          </cell>
          <cell r="J1683">
            <v>113</v>
          </cell>
          <cell r="M1683">
            <v>61.27</v>
          </cell>
        </row>
        <row r="1684">
          <cell r="G1684">
            <v>21983.629999999997</v>
          </cell>
          <cell r="J1684">
            <v>20290.51</v>
          </cell>
          <cell r="M1684">
            <v>17696.97</v>
          </cell>
        </row>
        <row r="1685">
          <cell r="G1685">
            <v>4843.02</v>
          </cell>
          <cell r="J1685">
            <v>4405.04</v>
          </cell>
          <cell r="M1685">
            <v>3798.3700000000003</v>
          </cell>
        </row>
        <row r="1686">
          <cell r="G1686">
            <v>10985.8</v>
          </cell>
          <cell r="J1686">
            <v>10732.810000000001</v>
          </cell>
          <cell r="M1686">
            <v>6240.45</v>
          </cell>
        </row>
        <row r="1687">
          <cell r="G1687">
            <v>5126.92</v>
          </cell>
          <cell r="J1687">
            <v>4057.5</v>
          </cell>
          <cell r="M1687">
            <v>3370.3199999999997</v>
          </cell>
        </row>
        <row r="1688">
          <cell r="G1688">
            <v>117510.70999999999</v>
          </cell>
          <cell r="J1688">
            <v>104409.32</v>
          </cell>
          <cell r="M1688">
            <v>92681.92000000001</v>
          </cell>
        </row>
        <row r="1689">
          <cell r="G1689">
            <v>38844.630000000005</v>
          </cell>
          <cell r="J1689">
            <v>33544.61000000001</v>
          </cell>
          <cell r="M1689">
            <v>27753.209999999995</v>
          </cell>
        </row>
        <row r="1690">
          <cell r="G1690">
            <v>3546.3299999999995</v>
          </cell>
          <cell r="J1690">
            <v>3486.1299999999997</v>
          </cell>
          <cell r="M1690">
            <v>3292.58</v>
          </cell>
        </row>
        <row r="1691">
          <cell r="G1691">
            <v>24203.579999999998</v>
          </cell>
          <cell r="J1691">
            <v>23734.25</v>
          </cell>
          <cell r="M1691">
            <v>23348.170000000006</v>
          </cell>
        </row>
        <row r="1692">
          <cell r="G1692">
            <v>74688.64</v>
          </cell>
          <cell r="J1692">
            <v>69701.51999999999</v>
          </cell>
          <cell r="M1692">
            <v>52076.060000000005</v>
          </cell>
        </row>
        <row r="1693">
          <cell r="G1693">
            <v>5882.030000000001</v>
          </cell>
          <cell r="J1693">
            <v>2989</v>
          </cell>
          <cell r="M1693">
            <v>2798.16</v>
          </cell>
        </row>
        <row r="1694">
          <cell r="G1694">
            <v>14229.34</v>
          </cell>
          <cell r="J1694">
            <v>2425.5800000000004</v>
          </cell>
          <cell r="M1694">
            <v>1167.57</v>
          </cell>
        </row>
        <row r="1695">
          <cell r="G1695">
            <v>7712.3</v>
          </cell>
          <cell r="J1695">
            <v>7488.599999999999</v>
          </cell>
          <cell r="M1695">
            <v>5639.539999999999</v>
          </cell>
        </row>
        <row r="1701">
          <cell r="G1701">
            <v>58478.98</v>
          </cell>
          <cell r="J1701">
            <v>57984.35</v>
          </cell>
          <cell r="M1701">
            <v>53525.43</v>
          </cell>
        </row>
        <row r="1702">
          <cell r="G1702">
            <v>3919.16</v>
          </cell>
          <cell r="J1702">
            <v>2210.84</v>
          </cell>
          <cell r="M1702">
            <v>2071.4300000000003</v>
          </cell>
        </row>
        <row r="1703">
          <cell r="G1703">
            <v>4480.1</v>
          </cell>
          <cell r="J1703">
            <v>4120.26</v>
          </cell>
          <cell r="M1703">
            <v>3491.6800000000003</v>
          </cell>
        </row>
        <row r="1704">
          <cell r="G1704">
            <v>29010.510000000002</v>
          </cell>
          <cell r="J1704">
            <v>28949.070000000003</v>
          </cell>
          <cell r="M1704">
            <v>22467.2</v>
          </cell>
        </row>
        <row r="1705">
          <cell r="G1705">
            <v>17936.35</v>
          </cell>
          <cell r="J1705">
            <v>12503.779999999999</v>
          </cell>
          <cell r="M1705">
            <v>6382.99</v>
          </cell>
        </row>
        <row r="1706">
          <cell r="G1706">
            <v>1432.57</v>
          </cell>
          <cell r="J1706">
            <v>1391.08</v>
          </cell>
          <cell r="M1706">
            <v>1200.8200000000002</v>
          </cell>
        </row>
        <row r="1708">
          <cell r="G1708">
            <v>43571.79000000001</v>
          </cell>
          <cell r="J1708">
            <v>42475.13000000001</v>
          </cell>
          <cell r="M1708">
            <v>36726.83</v>
          </cell>
        </row>
        <row r="1709">
          <cell r="G1709">
            <v>27795.96</v>
          </cell>
          <cell r="J1709">
            <v>26947.209999999992</v>
          </cell>
          <cell r="M1709">
            <v>20634.22</v>
          </cell>
        </row>
        <row r="1710">
          <cell r="G1710">
            <v>11109.32</v>
          </cell>
          <cell r="J1710">
            <v>7128.43</v>
          </cell>
          <cell r="M1710">
            <v>5879.86</v>
          </cell>
        </row>
        <row r="1711">
          <cell r="G1711">
            <v>191410.38999999998</v>
          </cell>
          <cell r="J1711">
            <v>186211.28999999998</v>
          </cell>
          <cell r="M1711">
            <v>177840.18999999997</v>
          </cell>
        </row>
        <row r="1712">
          <cell r="G1712">
            <v>8287.279999999999</v>
          </cell>
          <cell r="J1712">
            <v>7123.26</v>
          </cell>
          <cell r="M1712">
            <v>6269.99</v>
          </cell>
        </row>
        <row r="1713">
          <cell r="G1713">
            <v>8545.09</v>
          </cell>
          <cell r="J1713">
            <v>8545</v>
          </cell>
          <cell r="M1713">
            <v>8493</v>
          </cell>
        </row>
        <row r="1714">
          <cell r="G1714">
            <v>2963.39</v>
          </cell>
          <cell r="J1714">
            <v>2963.33</v>
          </cell>
          <cell r="M1714">
            <v>2538.42</v>
          </cell>
        </row>
        <row r="1715">
          <cell r="G1715">
            <v>3459.19</v>
          </cell>
          <cell r="J1715">
            <v>2941.8</v>
          </cell>
          <cell r="M1715">
            <v>276.31</v>
          </cell>
        </row>
        <row r="1716">
          <cell r="G1716">
            <v>1293.19</v>
          </cell>
          <cell r="J1716">
            <v>1243.07</v>
          </cell>
          <cell r="M1716">
            <v>930.4</v>
          </cell>
        </row>
        <row r="1717">
          <cell r="G1717">
            <v>8853.33</v>
          </cell>
          <cell r="J1717">
            <v>8853.33</v>
          </cell>
          <cell r="M1717">
            <v>7988.51</v>
          </cell>
        </row>
        <row r="1721">
          <cell r="G1721">
            <v>2102.51</v>
          </cell>
          <cell r="J1721">
            <v>379.5</v>
          </cell>
          <cell r="M1721">
            <v>379.5</v>
          </cell>
        </row>
        <row r="1723">
          <cell r="G1723">
            <v>1623606.2300000002</v>
          </cell>
          <cell r="J1723">
            <v>861998.62</v>
          </cell>
          <cell r="M1723">
            <v>801374.48</v>
          </cell>
        </row>
      </sheetData>
      <sheetData sheetId="47">
        <row r="8">
          <cell r="D8">
            <v>178.2299</v>
          </cell>
          <cell r="E8">
            <v>162.4065</v>
          </cell>
          <cell r="F8">
            <v>141.70669999999998</v>
          </cell>
          <cell r="M8">
            <v>525.1183</v>
          </cell>
          <cell r="N8">
            <v>376.4524</v>
          </cell>
          <cell r="O8">
            <v>355.70399999999995</v>
          </cell>
        </row>
        <row r="9">
          <cell r="D9">
            <v>270.05789999999996</v>
          </cell>
          <cell r="E9">
            <v>201.7995</v>
          </cell>
          <cell r="F9">
            <v>193.93009999999998</v>
          </cell>
          <cell r="M9">
            <v>270.05789999999996</v>
          </cell>
          <cell r="N9">
            <v>201.7995</v>
          </cell>
          <cell r="O9">
            <v>193.93009999999998</v>
          </cell>
        </row>
        <row r="10">
          <cell r="D10">
            <v>303.78999999999996</v>
          </cell>
          <cell r="E10">
            <v>289.8896</v>
          </cell>
          <cell r="F10">
            <v>288.0398</v>
          </cell>
          <cell r="M10">
            <v>303.78999999999996</v>
          </cell>
          <cell r="N10">
            <v>289.8896</v>
          </cell>
          <cell r="O10">
            <v>288.0398</v>
          </cell>
        </row>
        <row r="11">
          <cell r="D11">
            <v>274.29599999999994</v>
          </cell>
          <cell r="E11">
            <v>259.9695</v>
          </cell>
          <cell r="F11">
            <v>236.7402999999999</v>
          </cell>
          <cell r="M11">
            <v>370.46389999999997</v>
          </cell>
          <cell r="N11">
            <v>314.74129999999997</v>
          </cell>
          <cell r="O11">
            <v>291.5120999999999</v>
          </cell>
        </row>
        <row r="12">
          <cell r="D12">
            <v>1.077</v>
          </cell>
          <cell r="E12">
            <v>1.077</v>
          </cell>
          <cell r="F12">
            <v>0.7576999999999999</v>
          </cell>
          <cell r="M12">
            <v>232.6729</v>
          </cell>
          <cell r="N12">
            <v>149.3604</v>
          </cell>
          <cell r="O12">
            <v>117.8577</v>
          </cell>
        </row>
        <row r="13">
          <cell r="D13">
            <v>260.01160000000004</v>
          </cell>
          <cell r="E13">
            <v>252.7187</v>
          </cell>
          <cell r="F13">
            <v>231.6918</v>
          </cell>
          <cell r="M13">
            <v>284.50390000000004</v>
          </cell>
          <cell r="N13">
            <v>273.9665</v>
          </cell>
          <cell r="O13">
            <v>248.3197</v>
          </cell>
        </row>
        <row r="14">
          <cell r="D14">
            <v>66.9554</v>
          </cell>
          <cell r="E14">
            <v>51.55740000000001</v>
          </cell>
          <cell r="F14">
            <v>49.6377</v>
          </cell>
          <cell r="M14">
            <v>70.0954</v>
          </cell>
          <cell r="N14">
            <v>54.15740000000001</v>
          </cell>
          <cell r="O14">
            <v>49.6377</v>
          </cell>
        </row>
        <row r="15">
          <cell r="D15">
            <v>26.470100000000002</v>
          </cell>
          <cell r="E15">
            <v>16.909100000000002</v>
          </cell>
          <cell r="F15">
            <v>15.53</v>
          </cell>
          <cell r="M15">
            <v>47.65310000000001</v>
          </cell>
          <cell r="N15">
            <v>24.248600000000003</v>
          </cell>
          <cell r="O15">
            <v>22.5233</v>
          </cell>
        </row>
        <row r="16">
          <cell r="D16">
            <v>890.0567000000001</v>
          </cell>
          <cell r="E16">
            <v>613.1215000000001</v>
          </cell>
          <cell r="F16">
            <v>540.6818999999999</v>
          </cell>
          <cell r="M16">
            <v>1136.0996</v>
          </cell>
          <cell r="N16">
            <v>750.4339000000001</v>
          </cell>
          <cell r="O16">
            <v>670.6429999999999</v>
          </cell>
        </row>
        <row r="17">
          <cell r="D17">
            <v>233.95249999999996</v>
          </cell>
          <cell r="E17">
            <v>88.48010000000001</v>
          </cell>
          <cell r="F17">
            <v>48.95119999999999</v>
          </cell>
          <cell r="M17">
            <v>240.38999999999996</v>
          </cell>
          <cell r="N17">
            <v>92.41010000000001</v>
          </cell>
          <cell r="O17">
            <v>49.49269999999999</v>
          </cell>
        </row>
        <row r="18">
          <cell r="D18">
            <v>197.06330000000003</v>
          </cell>
          <cell r="E18">
            <v>167.77169999999998</v>
          </cell>
          <cell r="F18">
            <v>155.96120000000002</v>
          </cell>
          <cell r="M18">
            <v>197.06330000000003</v>
          </cell>
          <cell r="N18">
            <v>167.77169999999998</v>
          </cell>
          <cell r="O18">
            <v>155.96120000000002</v>
          </cell>
        </row>
        <row r="19">
          <cell r="D19">
            <v>757.1451000000001</v>
          </cell>
          <cell r="E19">
            <v>665.5061999999999</v>
          </cell>
          <cell r="F19">
            <v>424.2015</v>
          </cell>
          <cell r="M19">
            <v>2428.4207</v>
          </cell>
          <cell r="N19">
            <v>2149.1669</v>
          </cell>
          <cell r="O19">
            <v>1539.2108000000003</v>
          </cell>
        </row>
        <row r="20">
          <cell r="D20">
            <v>80.602</v>
          </cell>
          <cell r="E20">
            <v>80.4807</v>
          </cell>
          <cell r="F20">
            <v>68.0014</v>
          </cell>
          <cell r="M20">
            <v>121.9124</v>
          </cell>
          <cell r="N20">
            <v>110.4807</v>
          </cell>
          <cell r="O20">
            <v>86.71100000000001</v>
          </cell>
        </row>
        <row r="21">
          <cell r="D21">
            <v>149.2782</v>
          </cell>
          <cell r="E21">
            <v>147.9252</v>
          </cell>
          <cell r="F21">
            <v>141.8323</v>
          </cell>
          <cell r="M21">
            <v>149.2782</v>
          </cell>
          <cell r="N21">
            <v>147.9252</v>
          </cell>
          <cell r="O21">
            <v>141.8323</v>
          </cell>
        </row>
        <row r="22">
          <cell r="D22">
            <v>1046.5070999999998</v>
          </cell>
          <cell r="E22">
            <v>808.7444</v>
          </cell>
          <cell r="F22">
            <v>696.5110000000001</v>
          </cell>
          <cell r="M22">
            <v>1072.5077999999999</v>
          </cell>
          <cell r="N22">
            <v>813.37795</v>
          </cell>
          <cell r="O22">
            <v>701.1445000000001</v>
          </cell>
        </row>
        <row r="23">
          <cell r="D23">
            <v>58.1176</v>
          </cell>
          <cell r="E23">
            <v>55.4308</v>
          </cell>
          <cell r="F23">
            <v>43.826899999999995</v>
          </cell>
          <cell r="M23">
            <v>180.89900000000003</v>
          </cell>
          <cell r="N23">
            <v>86.7059</v>
          </cell>
          <cell r="O23">
            <v>66.39099999999999</v>
          </cell>
        </row>
        <row r="24">
          <cell r="D24">
            <v>255.00010000000003</v>
          </cell>
          <cell r="E24">
            <v>118.23459999999999</v>
          </cell>
          <cell r="F24">
            <v>118.23459999999999</v>
          </cell>
          <cell r="M24">
            <v>375.1605</v>
          </cell>
          <cell r="N24">
            <v>133.6154</v>
          </cell>
          <cell r="O24">
            <v>133.6154</v>
          </cell>
        </row>
        <row r="25">
          <cell r="D25">
            <v>14.828600000000002</v>
          </cell>
          <cell r="E25">
            <v>13.3</v>
          </cell>
          <cell r="F25">
            <v>13.3</v>
          </cell>
          <cell r="M25">
            <v>14.828600000000002</v>
          </cell>
          <cell r="N25">
            <v>13.3</v>
          </cell>
          <cell r="O25">
            <v>13.3</v>
          </cell>
        </row>
        <row r="26">
          <cell r="D26">
            <v>255.9126</v>
          </cell>
          <cell r="E26">
            <v>216.7586</v>
          </cell>
          <cell r="F26">
            <v>195.24919999999997</v>
          </cell>
          <cell r="M26">
            <v>275.91279999999995</v>
          </cell>
          <cell r="N26">
            <v>218.7978</v>
          </cell>
          <cell r="O26">
            <v>197.28839999999997</v>
          </cell>
        </row>
        <row r="27">
          <cell r="D27">
            <v>44.68</v>
          </cell>
          <cell r="E27">
            <v>19.4888</v>
          </cell>
          <cell r="F27">
            <v>19.0496</v>
          </cell>
          <cell r="M27">
            <v>44.68</v>
          </cell>
          <cell r="N27">
            <v>19.4888</v>
          </cell>
          <cell r="O27">
            <v>19.0496</v>
          </cell>
        </row>
        <row r="28">
          <cell r="D28">
            <v>2080.735</v>
          </cell>
          <cell r="E28">
            <v>1847.9589</v>
          </cell>
          <cell r="F28">
            <v>1570.0265000000002</v>
          </cell>
          <cell r="M28">
            <v>2240.7351000000003</v>
          </cell>
          <cell r="N28">
            <v>1933.5226</v>
          </cell>
          <cell r="O28">
            <v>1594.1852000000001</v>
          </cell>
        </row>
        <row r="29">
          <cell r="D29">
            <v>253.4673</v>
          </cell>
          <cell r="E29">
            <v>112.9454</v>
          </cell>
          <cell r="F29">
            <v>85.14439999999999</v>
          </cell>
          <cell r="M29">
            <v>253.4673</v>
          </cell>
          <cell r="N29">
            <v>112.9454</v>
          </cell>
          <cell r="O29">
            <v>85.14439999999999</v>
          </cell>
        </row>
        <row r="30">
          <cell r="D30">
            <v>43.5001</v>
          </cell>
          <cell r="E30">
            <v>35.2002</v>
          </cell>
          <cell r="F30">
            <v>16.5721</v>
          </cell>
          <cell r="M30">
            <v>63.5001</v>
          </cell>
          <cell r="N30">
            <v>35.9857</v>
          </cell>
          <cell r="O30">
            <v>17.287499999999998</v>
          </cell>
        </row>
        <row r="31">
          <cell r="D31">
            <v>18.5082</v>
          </cell>
          <cell r="E31">
            <v>13.07</v>
          </cell>
          <cell r="F31">
            <v>11.4575</v>
          </cell>
          <cell r="M31">
            <v>18.5082</v>
          </cell>
          <cell r="N31">
            <v>13.07</v>
          </cell>
          <cell r="O31">
            <v>11.4575</v>
          </cell>
        </row>
        <row r="32">
          <cell r="D32">
            <v>13.2502</v>
          </cell>
          <cell r="E32">
            <v>7.722</v>
          </cell>
          <cell r="F32">
            <v>5.0604000000000005</v>
          </cell>
          <cell r="M32">
            <v>13.2502</v>
          </cell>
          <cell r="N32">
            <v>7.722</v>
          </cell>
          <cell r="O32">
            <v>5.0604000000000005</v>
          </cell>
        </row>
        <row r="33">
          <cell r="D33">
            <v>28.610300000000002</v>
          </cell>
          <cell r="E33">
            <v>24.3789</v>
          </cell>
          <cell r="F33">
            <v>18.380200000000002</v>
          </cell>
          <cell r="M33">
            <v>28.7403</v>
          </cell>
          <cell r="N33">
            <v>24.3789</v>
          </cell>
          <cell r="O33">
            <v>18.380200000000002</v>
          </cell>
        </row>
        <row r="34">
          <cell r="M34">
            <v>5</v>
          </cell>
          <cell r="N34">
            <v>0</v>
          </cell>
          <cell r="O34">
            <v>0</v>
          </cell>
        </row>
        <row r="35">
          <cell r="D35">
            <v>163.3512</v>
          </cell>
          <cell r="E35">
            <v>88.13</v>
          </cell>
          <cell r="F35">
            <v>77.8303</v>
          </cell>
          <cell r="M35">
            <v>236.8513</v>
          </cell>
          <cell r="N35">
            <v>138.13</v>
          </cell>
          <cell r="O35">
            <v>109.9412</v>
          </cell>
        </row>
        <row r="36">
          <cell r="D36">
            <v>2921.8212</v>
          </cell>
          <cell r="E36">
            <v>2882.5302</v>
          </cell>
          <cell r="F36">
            <v>2626.7822</v>
          </cell>
          <cell r="M36">
            <v>3107.8222</v>
          </cell>
          <cell r="N36">
            <v>3042.3218</v>
          </cell>
          <cell r="O36">
            <v>2782.0730000000003</v>
          </cell>
        </row>
        <row r="37">
          <cell r="D37">
            <v>3644.6489</v>
          </cell>
          <cell r="E37">
            <v>3502.8213</v>
          </cell>
          <cell r="F37">
            <v>3163.4348999999993</v>
          </cell>
          <cell r="M37">
            <v>4779.9233</v>
          </cell>
          <cell r="N37">
            <v>4558.6758</v>
          </cell>
          <cell r="O37">
            <v>4213.0626999999995</v>
          </cell>
        </row>
        <row r="38">
          <cell r="D38">
            <v>573.1588</v>
          </cell>
          <cell r="E38">
            <v>538.0717000000001</v>
          </cell>
          <cell r="F38">
            <v>444.13309999999996</v>
          </cell>
          <cell r="M38">
            <v>670.6589</v>
          </cell>
          <cell r="N38">
            <v>599.1415000000001</v>
          </cell>
          <cell r="O38">
            <v>505.20289999999994</v>
          </cell>
        </row>
        <row r="39">
          <cell r="D39">
            <v>42.706199999999995</v>
          </cell>
          <cell r="E39">
            <v>42.1056</v>
          </cell>
          <cell r="F39">
            <v>31.309700000000003</v>
          </cell>
          <cell r="M39">
            <v>42.706199999999995</v>
          </cell>
          <cell r="N39">
            <v>42.1056</v>
          </cell>
          <cell r="O39">
            <v>31.309700000000003</v>
          </cell>
        </row>
        <row r="40">
          <cell r="D40">
            <v>3.5801</v>
          </cell>
          <cell r="E40">
            <v>1.13</v>
          </cell>
          <cell r="F40">
            <v>0.6127</v>
          </cell>
          <cell r="M40">
            <v>3.5801</v>
          </cell>
          <cell r="N40">
            <v>1.13</v>
          </cell>
          <cell r="O40">
            <v>0.6127</v>
          </cell>
        </row>
        <row r="41">
          <cell r="D41">
            <v>219.83629999999997</v>
          </cell>
          <cell r="E41">
            <v>202.90509999999998</v>
          </cell>
          <cell r="F41">
            <v>176.96970000000002</v>
          </cell>
          <cell r="M41">
            <v>241.14939999999996</v>
          </cell>
          <cell r="N41">
            <v>202.90509999999998</v>
          </cell>
          <cell r="O41">
            <v>176.96970000000002</v>
          </cell>
        </row>
        <row r="42">
          <cell r="D42">
            <v>48.430200000000006</v>
          </cell>
          <cell r="E42">
            <v>44.050399999999996</v>
          </cell>
          <cell r="F42">
            <v>37.983700000000006</v>
          </cell>
          <cell r="M42">
            <v>61.810300000000005</v>
          </cell>
          <cell r="N42">
            <v>44.33519999999999</v>
          </cell>
          <cell r="O42">
            <v>38.1525</v>
          </cell>
        </row>
        <row r="43">
          <cell r="D43">
            <v>109.85799999999999</v>
          </cell>
          <cell r="E43">
            <v>107.3281</v>
          </cell>
          <cell r="F43">
            <v>62.4045</v>
          </cell>
          <cell r="M43">
            <v>149.858</v>
          </cell>
          <cell r="N43">
            <v>107.3281</v>
          </cell>
          <cell r="O43">
            <v>62.4045</v>
          </cell>
        </row>
        <row r="44">
          <cell r="D44">
            <v>51.2692</v>
          </cell>
          <cell r="E44">
            <v>40.575</v>
          </cell>
          <cell r="F44">
            <v>33.703199999999995</v>
          </cell>
          <cell r="M44">
            <v>55.4717</v>
          </cell>
          <cell r="N44">
            <v>40.7775</v>
          </cell>
          <cell r="O44">
            <v>33.703199999999995</v>
          </cell>
        </row>
        <row r="45">
          <cell r="D45">
            <v>1175.1071</v>
          </cell>
          <cell r="E45">
            <v>1044.0932</v>
          </cell>
          <cell r="F45">
            <v>926.8192000000001</v>
          </cell>
          <cell r="M45">
            <v>1866.091</v>
          </cell>
          <cell r="N45">
            <v>1522.0149999999999</v>
          </cell>
          <cell r="O45">
            <v>1379.9966</v>
          </cell>
        </row>
        <row r="46">
          <cell r="D46">
            <v>388.44630000000006</v>
          </cell>
          <cell r="E46">
            <v>335.44610000000006</v>
          </cell>
          <cell r="F46">
            <v>277.53209999999996</v>
          </cell>
          <cell r="M46">
            <v>435.78280000000007</v>
          </cell>
          <cell r="N46">
            <v>353.84380000000004</v>
          </cell>
          <cell r="O46">
            <v>291.82189999999997</v>
          </cell>
        </row>
        <row r="47">
          <cell r="D47">
            <v>35.4633</v>
          </cell>
          <cell r="E47">
            <v>34.8613</v>
          </cell>
          <cell r="F47">
            <v>32.9258</v>
          </cell>
          <cell r="M47">
            <v>36.104299999999995</v>
          </cell>
          <cell r="N47">
            <v>35.5023</v>
          </cell>
          <cell r="O47">
            <v>33.042500000000004</v>
          </cell>
        </row>
        <row r="48">
          <cell r="D48">
            <v>242.0358</v>
          </cell>
          <cell r="E48">
            <v>237.3425</v>
          </cell>
          <cell r="F48">
            <v>233.48170000000005</v>
          </cell>
          <cell r="M48">
            <v>272.0358</v>
          </cell>
          <cell r="N48">
            <v>240.857</v>
          </cell>
          <cell r="O48">
            <v>236.99620000000004</v>
          </cell>
        </row>
        <row r="49">
          <cell r="D49">
            <v>746.8864</v>
          </cell>
          <cell r="E49">
            <v>697.0151999999999</v>
          </cell>
          <cell r="F49">
            <v>520.7606000000001</v>
          </cell>
          <cell r="M49">
            <v>1247.087</v>
          </cell>
          <cell r="N49">
            <v>1023.5923999999999</v>
          </cell>
          <cell r="O49">
            <v>666.2091000000001</v>
          </cell>
        </row>
        <row r="50">
          <cell r="D50">
            <v>58.8203</v>
          </cell>
          <cell r="E50">
            <v>29.89</v>
          </cell>
          <cell r="F50">
            <v>27.9816</v>
          </cell>
          <cell r="M50">
            <v>839.6603999999999</v>
          </cell>
          <cell r="N50">
            <v>355.0558</v>
          </cell>
          <cell r="O50">
            <v>346.2374</v>
          </cell>
        </row>
        <row r="51">
          <cell r="D51">
            <v>142.2934</v>
          </cell>
          <cell r="E51">
            <v>24.255800000000004</v>
          </cell>
          <cell r="F51">
            <v>11.675699999999999</v>
          </cell>
          <cell r="M51">
            <v>142.2934</v>
          </cell>
          <cell r="N51">
            <v>24.255800000000004</v>
          </cell>
          <cell r="O51">
            <v>11.675699999999999</v>
          </cell>
        </row>
        <row r="52">
          <cell r="D52">
            <v>77.123</v>
          </cell>
          <cell r="E52">
            <v>74.886</v>
          </cell>
          <cell r="F52">
            <v>56.39539999999999</v>
          </cell>
          <cell r="M52">
            <v>77.123</v>
          </cell>
          <cell r="N52">
            <v>74.886</v>
          </cell>
          <cell r="O52">
            <v>56.39539999999999</v>
          </cell>
        </row>
        <row r="59">
          <cell r="D59">
            <v>1164.0149999999999</v>
          </cell>
          <cell r="E59">
            <v>1058.7034999999998</v>
          </cell>
          <cell r="F59">
            <v>961.3139</v>
          </cell>
          <cell r="G59">
            <v>494.6463</v>
          </cell>
          <cell r="H59">
            <v>299.0233</v>
          </cell>
          <cell r="I59">
            <v>226.0469</v>
          </cell>
          <cell r="M59">
            <v>1658.6612999999998</v>
          </cell>
          <cell r="N59">
            <v>1357.7268</v>
          </cell>
          <cell r="O59">
            <v>1187.3608</v>
          </cell>
        </row>
        <row r="60">
          <cell r="D60">
            <v>39.1916</v>
          </cell>
          <cell r="E60">
            <v>22.108400000000003</v>
          </cell>
          <cell r="F60">
            <v>20.7143</v>
          </cell>
          <cell r="M60">
            <v>66.5718</v>
          </cell>
          <cell r="N60">
            <v>43.92190000000001</v>
          </cell>
          <cell r="O60">
            <v>42.5043</v>
          </cell>
        </row>
        <row r="61">
          <cell r="D61">
            <v>44.801</v>
          </cell>
          <cell r="E61">
            <v>41.202600000000004</v>
          </cell>
          <cell r="F61">
            <v>34.9168</v>
          </cell>
          <cell r="M61">
            <v>44.801</v>
          </cell>
          <cell r="N61">
            <v>41.202600000000004</v>
          </cell>
          <cell r="O61">
            <v>34.9168</v>
          </cell>
        </row>
        <row r="62">
          <cell r="D62">
            <v>290.1051</v>
          </cell>
          <cell r="E62">
            <v>289.49070000000006</v>
          </cell>
          <cell r="F62">
            <v>224.672</v>
          </cell>
          <cell r="M62">
            <v>946.8783000000001</v>
          </cell>
          <cell r="N62">
            <v>675.8543000000001</v>
          </cell>
          <cell r="O62">
            <v>592.9064999999999</v>
          </cell>
        </row>
        <row r="63">
          <cell r="D63">
            <v>179.3635</v>
          </cell>
          <cell r="E63">
            <v>125.03779999999999</v>
          </cell>
          <cell r="F63">
            <v>63.829899999999995</v>
          </cell>
          <cell r="M63">
            <v>179.3635</v>
          </cell>
          <cell r="N63">
            <v>125.03779999999999</v>
          </cell>
          <cell r="O63">
            <v>63.829899999999995</v>
          </cell>
        </row>
        <row r="66">
          <cell r="D66">
            <v>170.54330000000002</v>
          </cell>
          <cell r="E66">
            <v>136.2048</v>
          </cell>
          <cell r="F66">
            <v>116.92329999999998</v>
          </cell>
          <cell r="G66">
            <v>57.2301</v>
          </cell>
          <cell r="H66">
            <v>21.717699999999997</v>
          </cell>
          <cell r="I66">
            <v>21.3583</v>
          </cell>
          <cell r="M66">
            <v>277.77340000000004</v>
          </cell>
          <cell r="N66">
            <v>167.9225</v>
          </cell>
          <cell r="O66">
            <v>145.21939999999998</v>
          </cell>
        </row>
        <row r="67">
          <cell r="D67">
            <v>435.7179000000001</v>
          </cell>
          <cell r="E67">
            <v>424.7513000000001</v>
          </cell>
          <cell r="F67">
            <v>367.2683</v>
          </cell>
          <cell r="M67">
            <v>437.9630000000001</v>
          </cell>
          <cell r="N67">
            <v>426.62870000000015</v>
          </cell>
          <cell r="O67">
            <v>368.9221</v>
          </cell>
        </row>
        <row r="68">
          <cell r="D68">
            <v>277.95959999999997</v>
          </cell>
          <cell r="E68">
            <v>269.4720999999999</v>
          </cell>
          <cell r="F68">
            <v>206.34220000000002</v>
          </cell>
          <cell r="I68">
            <v>17.8312</v>
          </cell>
          <cell r="M68">
            <v>318.41459999999995</v>
          </cell>
          <cell r="N68">
            <v>287.4370999999999</v>
          </cell>
          <cell r="O68">
            <v>224.17340000000002</v>
          </cell>
        </row>
        <row r="69">
          <cell r="D69">
            <v>111.0932</v>
          </cell>
          <cell r="E69">
            <v>71.2843</v>
          </cell>
          <cell r="F69">
            <v>58.79859999999999</v>
          </cell>
          <cell r="M69">
            <v>977.1934</v>
          </cell>
          <cell r="N69">
            <v>562.149</v>
          </cell>
          <cell r="O69">
            <v>416.3264</v>
          </cell>
        </row>
        <row r="70">
          <cell r="D70">
            <v>1914.1038999999998</v>
          </cell>
          <cell r="E70">
            <v>1862.1128999999999</v>
          </cell>
          <cell r="F70">
            <v>1778.4018999999998</v>
          </cell>
          <cell r="M70">
            <v>1922.9406999999999</v>
          </cell>
          <cell r="N70">
            <v>1866.7929</v>
          </cell>
          <cell r="O70">
            <v>1782.7843999999998</v>
          </cell>
        </row>
        <row r="71">
          <cell r="D71">
            <v>82.87279999999998</v>
          </cell>
          <cell r="E71">
            <v>71.2326</v>
          </cell>
          <cell r="F71">
            <v>62.6999</v>
          </cell>
          <cell r="M71">
            <v>82.87279999999998</v>
          </cell>
          <cell r="N71">
            <v>71.2326</v>
          </cell>
          <cell r="O71">
            <v>62.6999</v>
          </cell>
        </row>
        <row r="72">
          <cell r="D72">
            <v>85.4509</v>
          </cell>
          <cell r="E72">
            <v>85.45</v>
          </cell>
          <cell r="F72">
            <v>84.93</v>
          </cell>
          <cell r="M72">
            <v>95.58630000000001</v>
          </cell>
          <cell r="N72">
            <v>85.45</v>
          </cell>
          <cell r="O72">
            <v>84.93</v>
          </cell>
        </row>
        <row r="73">
          <cell r="D73">
            <v>29.633899999999997</v>
          </cell>
          <cell r="E73">
            <v>29.6333</v>
          </cell>
          <cell r="F73">
            <v>25.3842</v>
          </cell>
          <cell r="M73">
            <v>29.633899999999997</v>
          </cell>
          <cell r="N73">
            <v>29.6333</v>
          </cell>
          <cell r="O73">
            <v>25.3842</v>
          </cell>
        </row>
        <row r="74">
          <cell r="D74">
            <v>34.5919</v>
          </cell>
          <cell r="E74">
            <v>29.418000000000003</v>
          </cell>
          <cell r="F74">
            <v>2.7631</v>
          </cell>
          <cell r="M74">
            <v>148.0697</v>
          </cell>
          <cell r="N74">
            <v>142.89490000000004</v>
          </cell>
          <cell r="O74">
            <v>103.01100000000001</v>
          </cell>
        </row>
        <row r="75">
          <cell r="D75">
            <v>12.9319</v>
          </cell>
          <cell r="E75">
            <v>12.4307</v>
          </cell>
          <cell r="F75">
            <v>9.304</v>
          </cell>
          <cell r="M75">
            <v>12.9319</v>
          </cell>
          <cell r="N75">
            <v>12.4307</v>
          </cell>
          <cell r="O75">
            <v>9.304</v>
          </cell>
        </row>
        <row r="76">
          <cell r="D76">
            <v>88.5333</v>
          </cell>
          <cell r="E76">
            <v>88.5333</v>
          </cell>
          <cell r="F76">
            <v>79.88510000000001</v>
          </cell>
          <cell r="M76">
            <v>88.5333</v>
          </cell>
          <cell r="N76">
            <v>88.5333</v>
          </cell>
          <cell r="O76">
            <v>79.88510000000001</v>
          </cell>
        </row>
        <row r="77">
          <cell r="D77">
            <v>282.32710000000003</v>
          </cell>
          <cell r="E77">
            <v>279.8245</v>
          </cell>
          <cell r="F77">
            <v>220.3709</v>
          </cell>
          <cell r="M77">
            <v>282.32710000000003</v>
          </cell>
          <cell r="N77">
            <v>279.8245</v>
          </cell>
          <cell r="O77">
            <v>220.3709</v>
          </cell>
        </row>
        <row r="78">
          <cell r="D78">
            <v>139.8811</v>
          </cell>
          <cell r="E78">
            <v>100.83109999999999</v>
          </cell>
          <cell r="F78">
            <v>73.4295</v>
          </cell>
          <cell r="M78">
            <v>139.8811</v>
          </cell>
          <cell r="N78">
            <v>100.83109999999999</v>
          </cell>
          <cell r="O78">
            <v>73.4295</v>
          </cell>
        </row>
        <row r="79">
          <cell r="D79">
            <v>21.025100000000002</v>
          </cell>
          <cell r="E79">
            <v>3.795</v>
          </cell>
          <cell r="F79">
            <v>3.795</v>
          </cell>
          <cell r="M79">
            <v>21.025100000000002</v>
          </cell>
          <cell r="N79">
            <v>3.795</v>
          </cell>
          <cell r="O79">
            <v>3.795</v>
          </cell>
        </row>
        <row r="80">
          <cell r="D80">
            <v>56.9121</v>
          </cell>
          <cell r="E80">
            <v>54.7321</v>
          </cell>
          <cell r="F80">
            <v>41.78059999999999</v>
          </cell>
          <cell r="M80">
            <v>56.9121</v>
          </cell>
          <cell r="N80">
            <v>54.7321</v>
          </cell>
          <cell r="O80">
            <v>41.78059999999999</v>
          </cell>
        </row>
        <row r="81">
          <cell r="D81">
            <v>16236.062300000001</v>
          </cell>
          <cell r="E81">
            <v>8619.9862</v>
          </cell>
          <cell r="F81">
            <v>8013.7447999999995</v>
          </cell>
          <cell r="H81">
            <v>777.5278</v>
          </cell>
          <cell r="I81">
            <v>777.2566</v>
          </cell>
          <cell r="M81">
            <v>17513.4212</v>
          </cell>
          <cell r="N81">
            <v>9397.514</v>
          </cell>
          <cell r="O81">
            <v>8791.0014</v>
          </cell>
        </row>
        <row r="82">
          <cell r="M82">
            <v>612.82</v>
          </cell>
          <cell r="N82">
            <v>605</v>
          </cell>
          <cell r="O82">
            <v>580.13</v>
          </cell>
        </row>
      </sheetData>
      <sheetData sheetId="51">
        <row r="3988">
          <cell r="G3988">
            <v>0</v>
          </cell>
          <cell r="J3988">
            <v>0</v>
          </cell>
          <cell r="M3988">
            <v>0</v>
          </cell>
        </row>
        <row r="3989">
          <cell r="G3989">
            <v>0</v>
          </cell>
          <cell r="J3989">
            <v>0</v>
          </cell>
          <cell r="M3989">
            <v>0</v>
          </cell>
        </row>
        <row r="3990">
          <cell r="G3990">
            <v>0</v>
          </cell>
          <cell r="J3990">
            <v>0</v>
          </cell>
          <cell r="M3990">
            <v>0</v>
          </cell>
        </row>
        <row r="3991">
          <cell r="G3991">
            <v>0</v>
          </cell>
          <cell r="J3991">
            <v>0</v>
          </cell>
          <cell r="M3991">
            <v>0</v>
          </cell>
        </row>
        <row r="3992">
          <cell r="G3992">
            <v>0</v>
          </cell>
          <cell r="J3992">
            <v>0</v>
          </cell>
          <cell r="M3992">
            <v>0</v>
          </cell>
        </row>
        <row r="3993">
          <cell r="G3993">
            <v>0</v>
          </cell>
          <cell r="J3993">
            <v>0</v>
          </cell>
          <cell r="M3993">
            <v>0</v>
          </cell>
        </row>
        <row r="3994">
          <cell r="G3994">
            <v>0</v>
          </cell>
          <cell r="J3994">
            <v>0</v>
          </cell>
          <cell r="M3994">
            <v>0</v>
          </cell>
        </row>
        <row r="3995">
          <cell r="G3995">
            <v>0</v>
          </cell>
          <cell r="J3995">
            <v>0</v>
          </cell>
          <cell r="M3995">
            <v>0</v>
          </cell>
        </row>
        <row r="3996">
          <cell r="G3996">
            <v>0</v>
          </cell>
          <cell r="J3996">
            <v>0</v>
          </cell>
          <cell r="M3996">
            <v>0</v>
          </cell>
        </row>
        <row r="3997">
          <cell r="G3997">
            <v>0</v>
          </cell>
          <cell r="J3997">
            <v>0</v>
          </cell>
          <cell r="M3997">
            <v>0</v>
          </cell>
        </row>
        <row r="3998">
          <cell r="G3998">
            <v>0</v>
          </cell>
          <cell r="J3998">
            <v>0</v>
          </cell>
          <cell r="M3998">
            <v>0</v>
          </cell>
        </row>
        <row r="3999">
          <cell r="G3999">
            <v>0</v>
          </cell>
          <cell r="J3999">
            <v>0</v>
          </cell>
          <cell r="M3999">
            <v>0</v>
          </cell>
        </row>
        <row r="4000">
          <cell r="G4000">
            <v>0</v>
          </cell>
          <cell r="J4000">
            <v>0</v>
          </cell>
          <cell r="M4000">
            <v>0</v>
          </cell>
        </row>
        <row r="4001">
          <cell r="G4001">
            <v>0</v>
          </cell>
          <cell r="J4001">
            <v>0</v>
          </cell>
          <cell r="M4001">
            <v>0</v>
          </cell>
        </row>
        <row r="4002">
          <cell r="G4002">
            <v>0</v>
          </cell>
          <cell r="J4002">
            <v>0</v>
          </cell>
          <cell r="M4002">
            <v>0</v>
          </cell>
        </row>
        <row r="4003">
          <cell r="G4003">
            <v>0</v>
          </cell>
          <cell r="J4003">
            <v>0</v>
          </cell>
          <cell r="M4003">
            <v>0</v>
          </cell>
        </row>
        <row r="4004">
          <cell r="G4004">
            <v>0</v>
          </cell>
          <cell r="J4004">
            <v>0</v>
          </cell>
          <cell r="M4004">
            <v>0</v>
          </cell>
        </row>
        <row r="4005">
          <cell r="G4005">
            <v>0</v>
          </cell>
          <cell r="J4005">
            <v>0</v>
          </cell>
          <cell r="M4005">
            <v>0</v>
          </cell>
        </row>
        <row r="4006">
          <cell r="G4006">
            <v>0</v>
          </cell>
          <cell r="J4006">
            <v>0</v>
          </cell>
          <cell r="M4006">
            <v>0</v>
          </cell>
        </row>
        <row r="4007">
          <cell r="G4007">
            <v>0</v>
          </cell>
          <cell r="J4007">
            <v>0</v>
          </cell>
          <cell r="M4007">
            <v>0</v>
          </cell>
        </row>
        <row r="4008">
          <cell r="G4008">
            <v>0</v>
          </cell>
          <cell r="J4008">
            <v>0</v>
          </cell>
          <cell r="M4008">
            <v>0</v>
          </cell>
        </row>
        <row r="4009">
          <cell r="G4009">
            <v>0</v>
          </cell>
          <cell r="J4009">
            <v>0</v>
          </cell>
          <cell r="M4009">
            <v>0</v>
          </cell>
        </row>
        <row r="4010">
          <cell r="G4010">
            <v>0</v>
          </cell>
          <cell r="J4010">
            <v>0</v>
          </cell>
          <cell r="M4010">
            <v>0</v>
          </cell>
        </row>
        <row r="4011">
          <cell r="G4011">
            <v>0</v>
          </cell>
          <cell r="J4011">
            <v>0</v>
          </cell>
          <cell r="M4011">
            <v>0</v>
          </cell>
        </row>
        <row r="4012">
          <cell r="G4012">
            <v>0</v>
          </cell>
          <cell r="J4012">
            <v>0</v>
          </cell>
          <cell r="M4012">
            <v>0</v>
          </cell>
        </row>
        <row r="4013">
          <cell r="G4013">
            <v>0</v>
          </cell>
          <cell r="J4013">
            <v>0</v>
          </cell>
          <cell r="M4013">
            <v>0</v>
          </cell>
        </row>
        <row r="4015">
          <cell r="G4015">
            <v>0</v>
          </cell>
          <cell r="J4015">
            <v>0</v>
          </cell>
          <cell r="M4015">
            <v>0</v>
          </cell>
        </row>
        <row r="4016">
          <cell r="G4016">
            <v>0</v>
          </cell>
          <cell r="J4016">
            <v>0</v>
          </cell>
          <cell r="M4016">
            <v>0</v>
          </cell>
        </row>
        <row r="4017">
          <cell r="G4017">
            <v>0</v>
          </cell>
          <cell r="J4017">
            <v>0</v>
          </cell>
          <cell r="M4017">
            <v>0</v>
          </cell>
        </row>
        <row r="4018">
          <cell r="G4018">
            <v>0</v>
          </cell>
          <cell r="J4018">
            <v>0</v>
          </cell>
          <cell r="M4018">
            <v>0</v>
          </cell>
        </row>
        <row r="4019">
          <cell r="G4019">
            <v>0</v>
          </cell>
          <cell r="J4019">
            <v>0</v>
          </cell>
          <cell r="M4019">
            <v>0</v>
          </cell>
        </row>
        <row r="4020">
          <cell r="G4020">
            <v>0</v>
          </cell>
          <cell r="J4020">
            <v>0</v>
          </cell>
          <cell r="M4020">
            <v>0</v>
          </cell>
        </row>
        <row r="4021">
          <cell r="G4021">
            <v>0</v>
          </cell>
          <cell r="J4021">
            <v>0</v>
          </cell>
          <cell r="M4021">
            <v>0</v>
          </cell>
        </row>
        <row r="4022">
          <cell r="G4022">
            <v>0</v>
          </cell>
          <cell r="J4022">
            <v>0</v>
          </cell>
          <cell r="M4022">
            <v>0</v>
          </cell>
        </row>
        <row r="4023">
          <cell r="G4023">
            <v>0</v>
          </cell>
          <cell r="J4023">
            <v>0</v>
          </cell>
          <cell r="M4023">
            <v>0</v>
          </cell>
        </row>
        <row r="4024">
          <cell r="G4024">
            <v>0</v>
          </cell>
          <cell r="J4024">
            <v>0</v>
          </cell>
          <cell r="M4024">
            <v>0</v>
          </cell>
        </row>
        <row r="4025">
          <cell r="G4025">
            <v>0</v>
          </cell>
          <cell r="J4025">
            <v>0</v>
          </cell>
          <cell r="M4025">
            <v>0</v>
          </cell>
        </row>
        <row r="4026">
          <cell r="G4026">
            <v>0</v>
          </cell>
          <cell r="J4026">
            <v>0</v>
          </cell>
          <cell r="M4026">
            <v>0</v>
          </cell>
        </row>
        <row r="4027">
          <cell r="G4027">
            <v>0</v>
          </cell>
          <cell r="J4027">
            <v>0</v>
          </cell>
          <cell r="M4027">
            <v>0</v>
          </cell>
        </row>
        <row r="4028">
          <cell r="G4028">
            <v>0</v>
          </cell>
          <cell r="J4028">
            <v>0</v>
          </cell>
          <cell r="M4028">
            <v>0</v>
          </cell>
        </row>
        <row r="4029">
          <cell r="G4029">
            <v>0</v>
          </cell>
          <cell r="J4029">
            <v>0</v>
          </cell>
          <cell r="M4029">
            <v>0</v>
          </cell>
        </row>
        <row r="4030">
          <cell r="G4030">
            <v>0</v>
          </cell>
          <cell r="J4030">
            <v>0</v>
          </cell>
          <cell r="M4030">
            <v>0</v>
          </cell>
        </row>
        <row r="4031">
          <cell r="G4031">
            <v>0</v>
          </cell>
          <cell r="J4031">
            <v>0</v>
          </cell>
          <cell r="M4031">
            <v>0</v>
          </cell>
        </row>
        <row r="4032">
          <cell r="G4032">
            <v>0</v>
          </cell>
          <cell r="J4032">
            <v>0</v>
          </cell>
          <cell r="M4032">
            <v>0</v>
          </cell>
        </row>
        <row r="4033">
          <cell r="G4033">
            <v>0</v>
          </cell>
          <cell r="J4033">
            <v>0</v>
          </cell>
          <cell r="M4033">
            <v>0</v>
          </cell>
        </row>
        <row r="4039">
          <cell r="G4039">
            <v>0</v>
          </cell>
          <cell r="J4039">
            <v>0</v>
          </cell>
          <cell r="M4039">
            <v>0</v>
          </cell>
        </row>
        <row r="4040">
          <cell r="G4040">
            <v>0</v>
          </cell>
          <cell r="J4040">
            <v>0</v>
          </cell>
          <cell r="M4040">
            <v>0</v>
          </cell>
        </row>
        <row r="4041">
          <cell r="G4041">
            <v>0</v>
          </cell>
          <cell r="J4041">
            <v>0</v>
          </cell>
          <cell r="M4041">
            <v>0</v>
          </cell>
        </row>
        <row r="4042">
          <cell r="G4042">
            <v>0</v>
          </cell>
          <cell r="J4042">
            <v>0</v>
          </cell>
          <cell r="M4042">
            <v>0</v>
          </cell>
        </row>
        <row r="4043">
          <cell r="G4043">
            <v>0</v>
          </cell>
          <cell r="J4043">
            <v>0</v>
          </cell>
          <cell r="M4043">
            <v>0</v>
          </cell>
        </row>
        <row r="4044">
          <cell r="G4044">
            <v>0</v>
          </cell>
          <cell r="J4044">
            <v>0</v>
          </cell>
          <cell r="M4044">
            <v>0</v>
          </cell>
        </row>
        <row r="4046">
          <cell r="G4046">
            <v>0</v>
          </cell>
          <cell r="J4046">
            <v>0</v>
          </cell>
          <cell r="M4046">
            <v>0</v>
          </cell>
        </row>
        <row r="4047">
          <cell r="G4047">
            <v>0</v>
          </cell>
          <cell r="J4047">
            <v>0</v>
          </cell>
          <cell r="M4047">
            <v>0</v>
          </cell>
        </row>
        <row r="4048">
          <cell r="G4048">
            <v>0</v>
          </cell>
          <cell r="J4048">
            <v>0</v>
          </cell>
          <cell r="M4048">
            <v>0</v>
          </cell>
        </row>
        <row r="4050">
          <cell r="G4050">
            <v>0</v>
          </cell>
          <cell r="J4050">
            <v>0</v>
          </cell>
          <cell r="M4050">
            <v>0</v>
          </cell>
        </row>
        <row r="4051">
          <cell r="G4051">
            <v>0</v>
          </cell>
          <cell r="J4051">
            <v>0</v>
          </cell>
          <cell r="M4051">
            <v>0</v>
          </cell>
        </row>
        <row r="4052">
          <cell r="G4052">
            <v>0</v>
          </cell>
          <cell r="J4052">
            <v>0</v>
          </cell>
          <cell r="M4052">
            <v>0</v>
          </cell>
        </row>
        <row r="4053">
          <cell r="G4053">
            <v>0</v>
          </cell>
          <cell r="J4053">
            <v>0</v>
          </cell>
          <cell r="M4053">
            <v>0</v>
          </cell>
        </row>
        <row r="4054">
          <cell r="G4054">
            <v>0</v>
          </cell>
          <cell r="J4054">
            <v>0</v>
          </cell>
          <cell r="M4054">
            <v>0</v>
          </cell>
        </row>
        <row r="4055">
          <cell r="G4055">
            <v>0</v>
          </cell>
          <cell r="J4055">
            <v>0</v>
          </cell>
          <cell r="M4055">
            <v>0</v>
          </cell>
        </row>
        <row r="4056">
          <cell r="G4056">
            <v>0</v>
          </cell>
          <cell r="J4056">
            <v>0</v>
          </cell>
          <cell r="M4056">
            <v>0</v>
          </cell>
        </row>
        <row r="4057">
          <cell r="G4057">
            <v>0</v>
          </cell>
          <cell r="J4057">
            <v>0</v>
          </cell>
          <cell r="M4057">
            <v>0</v>
          </cell>
        </row>
        <row r="4059">
          <cell r="G4059">
            <v>0</v>
          </cell>
          <cell r="J4059">
            <v>0</v>
          </cell>
          <cell r="M4059">
            <v>0</v>
          </cell>
        </row>
        <row r="4060">
          <cell r="G4060">
            <v>0</v>
          </cell>
          <cell r="J4060">
            <v>0</v>
          </cell>
          <cell r="M4060">
            <v>0</v>
          </cell>
        </row>
        <row r="4061">
          <cell r="G4061">
            <v>0</v>
          </cell>
          <cell r="J4061">
            <v>0</v>
          </cell>
          <cell r="M4061">
            <v>0</v>
          </cell>
        </row>
        <row r="4062">
          <cell r="G4062">
            <v>0</v>
          </cell>
          <cell r="J4062">
            <v>0</v>
          </cell>
          <cell r="M406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uary 1 (2)"/>
      <sheetName val="january 1"/>
      <sheetName val="mangl"/>
      <sheetName val="district Sector"/>
      <sheetName val="december"/>
      <sheetName val="Jila Sector2018-19 (11)"/>
      <sheetName val="Jila Sector2018-19 (10)"/>
      <sheetName val="Jila Sector2018-19 (8)"/>
      <sheetName val="Jila Sector2018-19 (9)"/>
      <sheetName val="Jila Sector2018-19 (7)"/>
      <sheetName val="october (2)"/>
      <sheetName val="november"/>
      <sheetName val="october"/>
      <sheetName val="treasure november"/>
      <sheetName val="september"/>
      <sheetName val="august"/>
      <sheetName val="july 2019 (3)"/>
      <sheetName val="july 2019 (2)"/>
      <sheetName val="jill yojan &amp; indicater"/>
      <sheetName val="may "/>
      <sheetName val="july 2019"/>
      <sheetName val="bagesh &amp; pithoargarh"/>
      <sheetName val="jilla sector remening"/>
      <sheetName val="jilla sector 1 (2)"/>
      <sheetName val="jilla sector 1"/>
      <sheetName val="jilla sector 2"/>
      <sheetName val="Jila Sector2018-19 (5)"/>
      <sheetName val="Jila Sector2018-19 (6)"/>
      <sheetName val="Jila Sector2018-19 (4)"/>
      <sheetName val="prposed"/>
      <sheetName val="EAP budget"/>
      <sheetName val="Jila Sector2018-19 (b)"/>
    </sheetNames>
    <sheetDataSet>
      <sheetData sheetId="0">
        <row r="5">
          <cell r="E5">
            <v>39.24</v>
          </cell>
        </row>
        <row r="6">
          <cell r="E6">
            <v>42.87</v>
          </cell>
        </row>
        <row r="7">
          <cell r="E7">
            <v>43.32</v>
          </cell>
        </row>
        <row r="8">
          <cell r="E8">
            <v>43.18</v>
          </cell>
        </row>
        <row r="9">
          <cell r="E9">
            <v>36.08</v>
          </cell>
        </row>
        <row r="10">
          <cell r="E10">
            <v>35.22</v>
          </cell>
        </row>
        <row r="11">
          <cell r="E11">
            <v>58.24</v>
          </cell>
        </row>
        <row r="12">
          <cell r="E12">
            <v>70.27</v>
          </cell>
        </row>
        <row r="13">
          <cell r="E13">
            <v>56.18</v>
          </cell>
        </row>
        <row r="14">
          <cell r="E14">
            <v>39.85</v>
          </cell>
        </row>
        <row r="15">
          <cell r="E15">
            <v>41.28</v>
          </cell>
        </row>
        <row r="16">
          <cell r="E16">
            <v>33.67</v>
          </cell>
        </row>
        <row r="17">
          <cell r="E17">
            <v>40.73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view="pageBreakPreview" zoomScale="60" zoomScaleNormal="70" zoomScalePageLayoutView="0" workbookViewId="0" topLeftCell="A1">
      <selection activeCell="D7" sqref="D7"/>
    </sheetView>
  </sheetViews>
  <sheetFormatPr defaultColWidth="9.140625" defaultRowHeight="12.75"/>
  <cols>
    <col min="1" max="1" width="5.28125" style="84" customWidth="1"/>
    <col min="2" max="2" width="30.28125" style="84" customWidth="1"/>
    <col min="3" max="3" width="88.8515625" style="84" customWidth="1"/>
    <col min="4" max="4" width="21.421875" style="84" customWidth="1"/>
    <col min="5" max="5" width="20.28125" style="84" customWidth="1"/>
    <col min="6" max="6" width="17.421875" style="84" customWidth="1"/>
    <col min="7" max="7" width="24.421875" style="84" customWidth="1"/>
    <col min="8" max="8" width="22.8515625" style="84" customWidth="1"/>
    <col min="9" max="9" width="20.00390625" style="83" customWidth="1"/>
    <col min="10" max="16384" width="9.140625" style="83" customWidth="1"/>
  </cols>
  <sheetData>
    <row r="1" spans="1:8" ht="55.5" customHeight="1">
      <c r="A1" s="158" t="s">
        <v>172</v>
      </c>
      <c r="B1" s="158"/>
      <c r="C1" s="158"/>
      <c r="D1" s="158"/>
      <c r="E1" s="158"/>
      <c r="F1" s="158"/>
      <c r="G1" s="158"/>
      <c r="H1" s="158"/>
    </row>
    <row r="2" spans="1:8" ht="54.75" customHeight="1">
      <c r="A2" s="125" t="s">
        <v>171</v>
      </c>
      <c r="B2" s="159" t="s">
        <v>196</v>
      </c>
      <c r="C2" s="159"/>
      <c r="D2" s="159"/>
      <c r="E2" s="159"/>
      <c r="F2" s="159"/>
      <c r="G2" s="160" t="s">
        <v>170</v>
      </c>
      <c r="H2" s="160"/>
    </row>
    <row r="3" spans="1:8" ht="0.75" customHeight="1" hidden="1">
      <c r="A3" s="124"/>
      <c r="B3" s="123"/>
      <c r="C3" s="123"/>
      <c r="D3" s="123"/>
      <c r="E3" s="123"/>
      <c r="F3" s="122"/>
      <c r="G3" s="122"/>
      <c r="H3" s="121"/>
    </row>
    <row r="4" spans="1:19" s="116" customFormat="1" ht="39" customHeight="1">
      <c r="A4" s="161" t="s">
        <v>169</v>
      </c>
      <c r="B4" s="162" t="s">
        <v>168</v>
      </c>
      <c r="C4" s="163" t="s">
        <v>167</v>
      </c>
      <c r="D4" s="166" t="s">
        <v>11</v>
      </c>
      <c r="E4" s="166" t="s">
        <v>12</v>
      </c>
      <c r="F4" s="169" t="s">
        <v>13</v>
      </c>
      <c r="G4" s="172" t="s">
        <v>14</v>
      </c>
      <c r="H4" s="172" t="s">
        <v>15</v>
      </c>
      <c r="I4" s="59"/>
      <c r="J4" s="59"/>
      <c r="K4" s="59"/>
      <c r="L4" s="58"/>
      <c r="M4" s="57"/>
      <c r="N4" s="57"/>
      <c r="O4" s="56"/>
      <c r="P4" s="55"/>
      <c r="Q4" s="54"/>
      <c r="R4" s="53"/>
      <c r="S4" s="53" t="s">
        <v>15</v>
      </c>
    </row>
    <row r="5" spans="1:8" s="116" customFormat="1" ht="13.5" customHeight="1">
      <c r="A5" s="161"/>
      <c r="B5" s="162"/>
      <c r="C5" s="164"/>
      <c r="D5" s="167"/>
      <c r="E5" s="167"/>
      <c r="F5" s="170"/>
      <c r="G5" s="173"/>
      <c r="H5" s="173"/>
    </row>
    <row r="6" spans="1:8" s="116" customFormat="1" ht="40.5" customHeight="1">
      <c r="A6" s="161"/>
      <c r="B6" s="162"/>
      <c r="C6" s="165"/>
      <c r="D6" s="168"/>
      <c r="E6" s="168"/>
      <c r="F6" s="171"/>
      <c r="G6" s="174"/>
      <c r="H6" s="174"/>
    </row>
    <row r="7" spans="1:8" s="116" customFormat="1" ht="31.5" customHeight="1">
      <c r="A7" s="120">
        <v>1</v>
      </c>
      <c r="B7" s="119">
        <v>2</v>
      </c>
      <c r="C7" s="119">
        <v>3</v>
      </c>
      <c r="D7" s="117" t="s">
        <v>166</v>
      </c>
      <c r="E7" s="117" t="s">
        <v>165</v>
      </c>
      <c r="F7" s="118" t="s">
        <v>164</v>
      </c>
      <c r="G7" s="117" t="s">
        <v>163</v>
      </c>
      <c r="H7" s="117" t="s">
        <v>162</v>
      </c>
    </row>
    <row r="8" spans="1:8" ht="57.75" customHeight="1">
      <c r="A8" s="175">
        <v>1</v>
      </c>
      <c r="B8" s="177" t="s">
        <v>21</v>
      </c>
      <c r="C8" s="115" t="s">
        <v>161</v>
      </c>
      <c r="D8" s="89">
        <f>'[1]budget2018-19EAP(Scheme)'!O11/100</f>
        <v>202.9379</v>
      </c>
      <c r="E8" s="89">
        <f>'[1]budget2018-19EAP(Scheme)'!S11/100</f>
        <v>142.1254</v>
      </c>
      <c r="F8" s="114">
        <f>'[1]budget2018-19EAP(Scheme)'!AD11/100</f>
        <v>113.8936</v>
      </c>
      <c r="G8" s="89">
        <f>SUM(E8/D8)*100</f>
        <v>70.03393648993116</v>
      </c>
      <c r="H8" s="89">
        <f>SUM(F8/E8)*100</f>
        <v>80.13599258119942</v>
      </c>
    </row>
    <row r="9" spans="1:8" ht="42.75" customHeight="1">
      <c r="A9" s="176"/>
      <c r="B9" s="178"/>
      <c r="C9" s="115" t="s">
        <v>160</v>
      </c>
      <c r="D9" s="89">
        <f>'[1]budget2018-19EAP(Scheme)'!O12/100</f>
        <v>6.1579999999999995</v>
      </c>
      <c r="E9" s="89">
        <f>'[1]budget2018-19EAP(Scheme)'!S12/100</f>
        <v>6.1579999999999995</v>
      </c>
      <c r="F9" s="114">
        <f>'[1]budget2018-19EAP(Scheme)'!AD12/100</f>
        <v>3.2064</v>
      </c>
      <c r="G9" s="89">
        <f>SUM(E9/D9)*100</f>
        <v>100</v>
      </c>
      <c r="H9" s="89">
        <f>SUM(F9/E9)*100</f>
        <v>52.0688535238714</v>
      </c>
    </row>
    <row r="10" spans="1:8" ht="50.25" customHeight="1">
      <c r="A10" s="176"/>
      <c r="B10" s="179"/>
      <c r="C10" s="115" t="s">
        <v>159</v>
      </c>
      <c r="D10" s="89">
        <f>'[1]budget2018-19EAP(Scheme)'!O13/100</f>
        <v>2</v>
      </c>
      <c r="E10" s="89">
        <v>0</v>
      </c>
      <c r="F10" s="114">
        <v>0</v>
      </c>
      <c r="G10" s="89">
        <v>0</v>
      </c>
      <c r="H10" s="89">
        <v>0</v>
      </c>
    </row>
    <row r="11" spans="1:8" ht="41.25" customHeight="1">
      <c r="A11" s="88"/>
      <c r="B11" s="180" t="s">
        <v>85</v>
      </c>
      <c r="C11" s="181"/>
      <c r="D11" s="113">
        <f>SUM(D8:D10)</f>
        <v>211.0959</v>
      </c>
      <c r="E11" s="113">
        <f>SUM(E8:E10)</f>
        <v>148.2834</v>
      </c>
      <c r="F11" s="112">
        <f>SUM(F8:F10)</f>
        <v>117.10000000000001</v>
      </c>
      <c r="G11" s="111">
        <f aca="true" t="shared" si="0" ref="G11:G19">SUM(E11/D11)*100</f>
        <v>70.24456656903332</v>
      </c>
      <c r="H11" s="89">
        <f aca="true" t="shared" si="1" ref="H11:H19">SUM(F11/E11)*100</f>
        <v>78.97040396969587</v>
      </c>
    </row>
    <row r="12" spans="1:8" ht="57.75" customHeight="1">
      <c r="A12" s="110">
        <v>2</v>
      </c>
      <c r="B12" s="109" t="s">
        <v>25</v>
      </c>
      <c r="C12" s="92" t="s">
        <v>158</v>
      </c>
      <c r="D12" s="89">
        <f>'[1]budget2018-19EAP(Scheme)'!O15/100</f>
        <v>100.0002</v>
      </c>
      <c r="E12" s="89">
        <f>'[1]budget2018-19EAP(Scheme)'!S15/100</f>
        <v>85</v>
      </c>
      <c r="F12" s="102">
        <f>'[1]budget2018-19EAP(Scheme)'!AD15/100</f>
        <v>85</v>
      </c>
      <c r="G12" s="89">
        <f t="shared" si="0"/>
        <v>84.99983000034</v>
      </c>
      <c r="H12" s="89">
        <f t="shared" si="1"/>
        <v>100</v>
      </c>
    </row>
    <row r="13" spans="1:8" ht="48" customHeight="1">
      <c r="A13" s="108"/>
      <c r="B13" s="107"/>
      <c r="C13" s="99" t="s">
        <v>85</v>
      </c>
      <c r="D13" s="85">
        <f>SUM(D12:D12)</f>
        <v>100.0002</v>
      </c>
      <c r="E13" s="98">
        <f>SUM(E12:E12)</f>
        <v>85</v>
      </c>
      <c r="F13" s="97">
        <f>SUM(F12:F12)</f>
        <v>85</v>
      </c>
      <c r="G13" s="95">
        <f t="shared" si="0"/>
        <v>84.99983000034</v>
      </c>
      <c r="H13" s="89">
        <f t="shared" si="1"/>
        <v>100</v>
      </c>
    </row>
    <row r="14" spans="1:8" ht="57.75" customHeight="1">
      <c r="A14" s="106">
        <v>3</v>
      </c>
      <c r="B14" s="105" t="s">
        <v>157</v>
      </c>
      <c r="C14" s="92" t="s">
        <v>156</v>
      </c>
      <c r="D14" s="85">
        <f>'[1]budget2018-19EAP(Scheme)'!O21/100</f>
        <v>175</v>
      </c>
      <c r="E14" s="85">
        <f>'[1]budget2018-19EAP(Scheme)'!S21/100</f>
        <v>94.05959999999999</v>
      </c>
      <c r="F14" s="93">
        <f>'[1]budget2018-19EAP(Scheme)'!AD21/100</f>
        <v>54.78060000000001</v>
      </c>
      <c r="G14" s="95">
        <f t="shared" si="0"/>
        <v>53.74834285714285</v>
      </c>
      <c r="H14" s="89">
        <f t="shared" si="1"/>
        <v>58.24030720947145</v>
      </c>
    </row>
    <row r="15" spans="1:8" ht="57.75" customHeight="1">
      <c r="A15" s="104">
        <v>4</v>
      </c>
      <c r="B15" s="103" t="s">
        <v>155</v>
      </c>
      <c r="C15" s="92" t="s">
        <v>154</v>
      </c>
      <c r="D15" s="85">
        <f>'[1]budget2018-19EAP(Scheme)'!O32/100</f>
        <v>120.1604</v>
      </c>
      <c r="E15" s="85">
        <f>'[1]budget2018-19EAP(Scheme)'!S32/100</f>
        <v>15.380799999999999</v>
      </c>
      <c r="F15" s="93">
        <f>'[1]budget2018-19EAP(Scheme)'!AD32/100</f>
        <v>15.380799999999999</v>
      </c>
      <c r="G15" s="95">
        <f t="shared" si="0"/>
        <v>12.800223700986349</v>
      </c>
      <c r="H15" s="89">
        <f t="shared" si="1"/>
        <v>100</v>
      </c>
    </row>
    <row r="16" spans="1:8" ht="78" customHeight="1">
      <c r="A16" s="182">
        <v>5</v>
      </c>
      <c r="B16" s="183" t="s">
        <v>37</v>
      </c>
      <c r="C16" s="92" t="s">
        <v>153</v>
      </c>
      <c r="D16" s="89">
        <f>'[1]budget2018-19EAP(Scheme)'!O33/100</f>
        <v>15</v>
      </c>
      <c r="E16" s="89">
        <f>'[1]budget2018-19EAP(Scheme)'!S33/100</f>
        <v>11.5</v>
      </c>
      <c r="F16" s="102">
        <f>'[1]budget2018-19EAP(Scheme)'!AD33/100</f>
        <v>8.3804</v>
      </c>
      <c r="G16" s="89">
        <f t="shared" si="0"/>
        <v>76.66666666666667</v>
      </c>
      <c r="H16" s="89">
        <f t="shared" si="1"/>
        <v>72.87304347826087</v>
      </c>
    </row>
    <row r="17" spans="1:8" ht="57.75" customHeight="1">
      <c r="A17" s="182"/>
      <c r="B17" s="184"/>
      <c r="C17" s="92" t="s">
        <v>152</v>
      </c>
      <c r="D17" s="89">
        <f>'[1]budget2018-19EAP(Scheme)'!O34/100</f>
        <v>35</v>
      </c>
      <c r="E17" s="89">
        <f>'[1]budget2018-19EAP(Scheme)'!S34/100</f>
        <v>15</v>
      </c>
      <c r="F17" s="102">
        <f>'[1]budget2018-19EAP(Scheme)'!AD34/100</f>
        <v>0</v>
      </c>
      <c r="G17" s="101">
        <f t="shared" si="0"/>
        <v>42.857142857142854</v>
      </c>
      <c r="H17" s="89">
        <f t="shared" si="1"/>
        <v>0</v>
      </c>
    </row>
    <row r="18" spans="1:8" ht="42.75" customHeight="1">
      <c r="A18" s="88"/>
      <c r="B18" s="100"/>
      <c r="C18" s="99" t="s">
        <v>85</v>
      </c>
      <c r="D18" s="95">
        <f>SUM(D16:D17)</f>
        <v>50</v>
      </c>
      <c r="E18" s="98">
        <f>SUM(E16:E17)</f>
        <v>26.5</v>
      </c>
      <c r="F18" s="97">
        <f>SUM(F16:F17)</f>
        <v>8.3804</v>
      </c>
      <c r="G18" s="95">
        <f t="shared" si="0"/>
        <v>53</v>
      </c>
      <c r="H18" s="89">
        <f t="shared" si="1"/>
        <v>31.624150943396224</v>
      </c>
    </row>
    <row r="19" spans="1:8" ht="57.75" customHeight="1">
      <c r="A19" s="88">
        <v>6</v>
      </c>
      <c r="B19" s="94" t="s">
        <v>151</v>
      </c>
      <c r="C19" s="92" t="s">
        <v>150</v>
      </c>
      <c r="D19" s="85">
        <f>'[1]budget2018-19EAP(Scheme)'!O36/100</f>
        <v>70</v>
      </c>
      <c r="E19" s="85">
        <f>'[1]budget2018-19EAP(Scheme)'!S36/100</f>
        <v>50</v>
      </c>
      <c r="F19" s="93">
        <f>'[1]budget2018-19EAP(Scheme)'!AD36/100</f>
        <v>32.1109</v>
      </c>
      <c r="G19" s="95">
        <f t="shared" si="0"/>
        <v>71.42857142857143</v>
      </c>
      <c r="H19" s="89">
        <f t="shared" si="1"/>
        <v>64.2218</v>
      </c>
    </row>
    <row r="20" spans="1:8" ht="57.75" customHeight="1">
      <c r="A20" s="88">
        <v>7</v>
      </c>
      <c r="B20" s="96" t="s">
        <v>149</v>
      </c>
      <c r="C20" s="92" t="s">
        <v>148</v>
      </c>
      <c r="D20" s="85">
        <f>'[1]budget2018-19EAP(Scheme)'!O38/100</f>
        <v>76</v>
      </c>
      <c r="E20" s="85">
        <f>'[1]budget2018-19EAP(Scheme)'!S38/100</f>
        <v>17.1</v>
      </c>
      <c r="F20" s="93">
        <f>'[1]budget2018-19EAP(Scheme)'!AD38/100</f>
        <v>17.1</v>
      </c>
      <c r="G20" s="95">
        <f aca="true" t="shared" si="2" ref="G20:G28">SUM(E20/D20)*100</f>
        <v>22.5</v>
      </c>
      <c r="H20" s="89">
        <v>0</v>
      </c>
    </row>
    <row r="21" spans="1:8" ht="72.75" customHeight="1">
      <c r="A21" s="88">
        <v>8</v>
      </c>
      <c r="B21" s="94" t="s">
        <v>147</v>
      </c>
      <c r="C21" s="92" t="s">
        <v>146</v>
      </c>
      <c r="D21" s="85">
        <f>'[1]budget2018-19EAP(Scheme)'!O43/100</f>
        <v>237.00009999999997</v>
      </c>
      <c r="E21" s="85">
        <f>'[1]budget2018-19EAP(Scheme)'!S43/100</f>
        <v>96.0675</v>
      </c>
      <c r="F21" s="93">
        <f>'[1]budget2018-19EAP(Scheme)'!AD43/100</f>
        <v>37.4854</v>
      </c>
      <c r="G21" s="85">
        <f t="shared" si="2"/>
        <v>40.534793023294085</v>
      </c>
      <c r="H21" s="89">
        <f>SUM(F21/E21)*100</f>
        <v>39.01985583053582</v>
      </c>
    </row>
    <row r="22" spans="1:8" ht="57.75" customHeight="1">
      <c r="A22" s="88">
        <v>9</v>
      </c>
      <c r="B22" s="86" t="s">
        <v>145</v>
      </c>
      <c r="C22" s="92" t="s">
        <v>144</v>
      </c>
      <c r="D22" s="85">
        <f>'[1]budget2018-19EAP(Scheme)'!O45/100</f>
        <v>47</v>
      </c>
      <c r="E22" s="85">
        <f>'[1]budget2018-19EAP(Scheme)'!S45/100</f>
        <v>22.5</v>
      </c>
      <c r="F22" s="93">
        <f>'[1]budget2018-19EAP(Scheme)'!AD45/100</f>
        <v>15.59</v>
      </c>
      <c r="G22" s="85">
        <f t="shared" si="2"/>
        <v>47.87234042553192</v>
      </c>
      <c r="H22" s="89">
        <f>SUM(F22/E22)*100</f>
        <v>69.28888888888889</v>
      </c>
    </row>
    <row r="23" spans="1:8" ht="57.75" customHeight="1">
      <c r="A23" s="91">
        <v>10</v>
      </c>
      <c r="B23" s="86" t="s">
        <v>143</v>
      </c>
      <c r="C23" s="92" t="s">
        <v>142</v>
      </c>
      <c r="D23" s="85">
        <f>'[1]budget2018-19EAP(Scheme)'!O51/100</f>
        <v>377</v>
      </c>
      <c r="E23" s="85">
        <f>'[1]budget2018-19EAP(Scheme)'!S51/100</f>
        <v>189</v>
      </c>
      <c r="F23" s="93">
        <f>'[1]budget2018-19EAP(Scheme)'!AD51/100</f>
        <v>115.1792</v>
      </c>
      <c r="G23" s="85">
        <f t="shared" si="2"/>
        <v>50.132625994694955</v>
      </c>
      <c r="H23" s="89">
        <f>SUM(F23/E23)*100</f>
        <v>60.941375661375666</v>
      </c>
    </row>
    <row r="24" spans="1:8" ht="57.75" customHeight="1">
      <c r="A24" s="91">
        <v>11</v>
      </c>
      <c r="B24" s="86" t="s">
        <v>98</v>
      </c>
      <c r="C24" s="92" t="s">
        <v>141</v>
      </c>
      <c r="D24" s="85">
        <f>'[1]budget2018-19EAP(Scheme)'!O52/100</f>
        <v>10.0001</v>
      </c>
      <c r="E24" s="85">
        <f>'[1]budget2018-19EAP(Scheme)'!S52/100</f>
        <v>0</v>
      </c>
      <c r="F24" s="85">
        <f>'[1]budget2018-19EAP(Scheme)'!AD52/100</f>
        <v>0</v>
      </c>
      <c r="G24" s="85">
        <f t="shared" si="2"/>
        <v>0</v>
      </c>
      <c r="H24" s="89">
        <v>0</v>
      </c>
    </row>
    <row r="25" spans="1:8" ht="57.75" customHeight="1">
      <c r="A25" s="91">
        <v>12</v>
      </c>
      <c r="B25" s="86" t="s">
        <v>140</v>
      </c>
      <c r="C25" s="92" t="s">
        <v>139</v>
      </c>
      <c r="D25" s="85">
        <f>'[1]budget2018-19EAP(Scheme)'!O53/100</f>
        <v>17</v>
      </c>
      <c r="E25" s="85">
        <f>'[1]budget2018-19EAP(Scheme)'!S53/100</f>
        <v>0</v>
      </c>
      <c r="F25" s="85">
        <f>'[1]budget2018-19EAP(Scheme)'!AD53/100</f>
        <v>0</v>
      </c>
      <c r="G25" s="85">
        <f t="shared" si="2"/>
        <v>0</v>
      </c>
      <c r="H25" s="89">
        <v>0</v>
      </c>
    </row>
    <row r="26" spans="1:8" ht="57.75" customHeight="1">
      <c r="A26" s="91">
        <v>13</v>
      </c>
      <c r="B26" s="86" t="s">
        <v>138</v>
      </c>
      <c r="C26" s="90" t="s">
        <v>137</v>
      </c>
      <c r="D26" s="85">
        <f>'[1]budget2018-19EAP(Scheme)'!O54/100</f>
        <v>50</v>
      </c>
      <c r="E26" s="85">
        <f>'[1]budget2018-19EAP(Scheme)'!S54/100</f>
        <v>10</v>
      </c>
      <c r="F26" s="85">
        <f>'[1]budget2018-19EAP(Scheme)'!AD54/100</f>
        <v>6.937799999999999</v>
      </c>
      <c r="G26" s="85">
        <f t="shared" si="2"/>
        <v>20</v>
      </c>
      <c r="H26" s="85">
        <f>SUM(F26/E26)*100</f>
        <v>69.378</v>
      </c>
    </row>
    <row r="27" spans="1:8" ht="80.25" customHeight="1">
      <c r="A27" s="91">
        <v>14</v>
      </c>
      <c r="B27" s="86" t="s">
        <v>136</v>
      </c>
      <c r="C27" s="90" t="s">
        <v>135</v>
      </c>
      <c r="D27" s="85">
        <f>'[1]budget2018-19EAP(Scheme)'!O55/100</f>
        <v>60</v>
      </c>
      <c r="E27" s="85">
        <f>'[1]budget2018-19EAP(Scheme)'!S55/100</f>
        <v>0</v>
      </c>
      <c r="F27" s="85">
        <f>'[1]budget2018-19EAP(Scheme)'!AD55/100</f>
        <v>0</v>
      </c>
      <c r="G27" s="85">
        <f t="shared" si="2"/>
        <v>0</v>
      </c>
      <c r="H27" s="89">
        <v>0</v>
      </c>
    </row>
    <row r="28" spans="1:8" ht="57.75" customHeight="1">
      <c r="A28" s="88"/>
      <c r="B28" s="87"/>
      <c r="C28" s="86" t="s">
        <v>85</v>
      </c>
      <c r="D28" s="85">
        <f>+D11+D13+D14+D15+D18+D19+D20+D21+D22+D23+D24+D25+D26+D27</f>
        <v>1600.2567</v>
      </c>
      <c r="E28" s="85">
        <f>+E11+E13+E14+E15+E18+E19+E20+E21+E22+E23+E24+E25+E26+E27</f>
        <v>753.8913</v>
      </c>
      <c r="F28" s="85">
        <f>+F11+F13+F14+F15+F18+F19+F20+F21+F22+F23+F24+F25+F26+F27</f>
        <v>505.0451</v>
      </c>
      <c r="G28" s="85">
        <f t="shared" si="2"/>
        <v>47.11064793542186</v>
      </c>
      <c r="H28" s="85">
        <f>SUM(F28/E28)*100</f>
        <v>66.99176658491749</v>
      </c>
    </row>
  </sheetData>
  <sheetProtection/>
  <mergeCells count="16">
    <mergeCell ref="A8:A10"/>
    <mergeCell ref="B8:B10"/>
    <mergeCell ref="B11:C11"/>
    <mergeCell ref="A16:A17"/>
    <mergeCell ref="B16:B17"/>
    <mergeCell ref="A1:H1"/>
    <mergeCell ref="B2:F2"/>
    <mergeCell ref="G2:H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17" right="0.15748031496063" top="0.36" bottom="0.236220472440945" header="0.2" footer="0"/>
  <pageSetup horizontalDpi="600" verticalDpi="600" orientation="landscape" paperSize="9" scale="60" r:id="rId1"/>
  <headerFooter alignWithMargins="0">
    <oddFooter>&amp;CPage &amp;P&amp;R&amp;Z&amp;F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52"/>
  <sheetViews>
    <sheetView view="pageBreakPreview" zoomScale="85" zoomScaleSheetLayoutView="85" zoomScalePageLayoutView="0" workbookViewId="0" topLeftCell="A37">
      <selection activeCell="R7" sqref="R7"/>
    </sheetView>
  </sheetViews>
  <sheetFormatPr defaultColWidth="9.140625" defaultRowHeight="12.75"/>
  <cols>
    <col min="1" max="1" width="6.140625" style="0" customWidth="1"/>
    <col min="2" max="2" width="36.57421875" style="0" customWidth="1"/>
    <col min="3" max="3" width="0.2890625" style="0" hidden="1" customWidth="1"/>
    <col min="4" max="4" width="0.13671875" style="0" hidden="1" customWidth="1"/>
    <col min="5" max="5" width="4.8515625" style="0" hidden="1" customWidth="1"/>
    <col min="6" max="7" width="0.13671875" style="0" hidden="1" customWidth="1"/>
    <col min="8" max="8" width="0.2890625" style="0" hidden="1" customWidth="1"/>
    <col min="9" max="9" width="21.00390625" style="0" customWidth="1"/>
    <col min="10" max="10" width="22.421875" style="0" customWidth="1"/>
    <col min="11" max="11" width="19.140625" style="0" customWidth="1"/>
    <col min="12" max="12" width="10.8515625" style="0" hidden="1" customWidth="1"/>
    <col min="13" max="14" width="0.13671875" style="0" hidden="1" customWidth="1"/>
    <col min="15" max="15" width="10.28125" style="0" hidden="1" customWidth="1"/>
    <col min="16" max="16" width="9.421875" style="0" hidden="1" customWidth="1"/>
    <col min="17" max="17" width="2.421875" style="0" hidden="1" customWidth="1"/>
    <col min="18" max="18" width="29.57421875" style="0" customWidth="1"/>
    <col min="19" max="19" width="28.140625" style="0" customWidth="1"/>
  </cols>
  <sheetData>
    <row r="1" spans="2:19" ht="40.5" customHeight="1">
      <c r="B1" s="185" t="s">
        <v>110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</row>
    <row r="2" spans="6:19" ht="31.5" customHeight="1">
      <c r="F2" s="1" t="s">
        <v>109</v>
      </c>
      <c r="I2" s="186" t="s">
        <v>108</v>
      </c>
      <c r="J2" s="186"/>
      <c r="K2" s="186"/>
      <c r="R2" s="187" t="s">
        <v>4</v>
      </c>
      <c r="S2" s="188"/>
    </row>
    <row r="3" spans="1:19" ht="77.25" customHeight="1">
      <c r="A3" s="61" t="s">
        <v>5</v>
      </c>
      <c r="B3" s="60" t="s">
        <v>6</v>
      </c>
      <c r="C3" s="58" t="s">
        <v>107</v>
      </c>
      <c r="D3" s="57" t="s">
        <v>106</v>
      </c>
      <c r="E3" s="57" t="s">
        <v>105</v>
      </c>
      <c r="F3" s="58" t="s">
        <v>107</v>
      </c>
      <c r="G3" s="57" t="s">
        <v>106</v>
      </c>
      <c r="H3" s="57" t="s">
        <v>105</v>
      </c>
      <c r="I3" s="59" t="s">
        <v>11</v>
      </c>
      <c r="J3" s="59" t="s">
        <v>12</v>
      </c>
      <c r="K3" s="59" t="s">
        <v>13</v>
      </c>
      <c r="L3" s="58" t="s">
        <v>107</v>
      </c>
      <c r="M3" s="57" t="s">
        <v>106</v>
      </c>
      <c r="N3" s="57" t="s">
        <v>105</v>
      </c>
      <c r="O3" s="56" t="s">
        <v>104</v>
      </c>
      <c r="P3" s="55" t="s">
        <v>103</v>
      </c>
      <c r="Q3" s="54" t="s">
        <v>102</v>
      </c>
      <c r="R3" s="53" t="s">
        <v>14</v>
      </c>
      <c r="S3" s="53" t="s">
        <v>15</v>
      </c>
    </row>
    <row r="4" spans="1:19" ht="14.25" customHeight="1">
      <c r="A4" s="52"/>
      <c r="B4" s="52">
        <v>1</v>
      </c>
      <c r="C4" s="51"/>
      <c r="D4" s="50"/>
      <c r="E4" s="50"/>
      <c r="F4" s="51"/>
      <c r="G4" s="50"/>
      <c r="H4" s="50"/>
      <c r="I4" s="51">
        <v>2</v>
      </c>
      <c r="J4" s="50">
        <v>3</v>
      </c>
      <c r="K4" s="50">
        <v>4</v>
      </c>
      <c r="L4" s="51"/>
      <c r="M4" s="50"/>
      <c r="N4" s="50"/>
      <c r="O4" s="51"/>
      <c r="P4" s="50"/>
      <c r="Q4" s="49"/>
      <c r="R4" s="48">
        <v>5</v>
      </c>
      <c r="S4" s="48">
        <v>6</v>
      </c>
    </row>
    <row r="5" spans="1:19" ht="27" customHeight="1">
      <c r="A5" s="35">
        <v>1</v>
      </c>
      <c r="B5" s="46" t="s">
        <v>17</v>
      </c>
      <c r="C5" s="29">
        <f>'[1]budget2017-18(District)'!G3988</f>
        <v>0</v>
      </c>
      <c r="D5" s="29">
        <f>'[1]budget2017-18(District)'!J3988</f>
        <v>0</v>
      </c>
      <c r="E5" s="29">
        <f>'[1]budget2017-18(District)'!M3988</f>
        <v>0</v>
      </c>
      <c r="F5" s="29">
        <f>'[1]State Budget 2018-19(P)'!G1652</f>
        <v>17822.989999999998</v>
      </c>
      <c r="G5" s="29">
        <f>'[1]State Budget 2018-19(P)'!J1652</f>
        <v>16240.65</v>
      </c>
      <c r="H5" s="29">
        <f>'[1]State Budget 2018-19(P)'!M1652</f>
        <v>16482.64</v>
      </c>
      <c r="I5" s="33">
        <f>'[1]CSS Budget 2019-20(P)'!G465/100</f>
        <v>346.8884</v>
      </c>
      <c r="J5" s="33">
        <f>'[1]CSS Budget 2019-20(P)'!N465/100</f>
        <v>214.0459</v>
      </c>
      <c r="K5" s="33">
        <f>'[1]CSS Budget 2019-20(P)'!U465/100</f>
        <v>213.9973</v>
      </c>
      <c r="L5" s="33"/>
      <c r="M5" s="33"/>
      <c r="N5" s="33"/>
      <c r="O5" s="32">
        <f aca="true" t="shared" si="0" ref="O5:O13">+C5+F5+I5+L5</f>
        <v>18169.878399999998</v>
      </c>
      <c r="P5" s="32">
        <f aca="true" t="shared" si="1" ref="P5:P13">+D5+G5+J5+M5</f>
        <v>16454.6959</v>
      </c>
      <c r="Q5" s="32">
        <f aca="true" t="shared" si="2" ref="Q5:Q13">+E5+H5+K5+N5</f>
        <v>16696.6373</v>
      </c>
      <c r="R5" s="31">
        <f>SUM(J5/I5)*100</f>
        <v>61.70454244073886</v>
      </c>
      <c r="S5" s="31">
        <f>SUM(K5/J5)*100</f>
        <v>99.9772945896184</v>
      </c>
    </row>
    <row r="6" spans="1:19" ht="27.75" customHeight="1">
      <c r="A6" s="35">
        <v>2</v>
      </c>
      <c r="B6" s="44" t="s">
        <v>20</v>
      </c>
      <c r="C6" s="29">
        <f>'[1]budget2017-18(District)'!G3991</f>
        <v>0</v>
      </c>
      <c r="D6" s="29">
        <f>'[1]budget2017-18(District)'!J3991</f>
        <v>0</v>
      </c>
      <c r="E6" s="29">
        <f>'[1]budget2017-18(District)'!M3991</f>
        <v>0</v>
      </c>
      <c r="F6" s="29">
        <f>'[1]State Budget 2018-19(P)'!G1655</f>
        <v>27429.59999999999</v>
      </c>
      <c r="G6" s="29">
        <f>'[1]State Budget 2018-19(P)'!J1655</f>
        <v>25996.95</v>
      </c>
      <c r="H6" s="29">
        <f>'[1]State Budget 2018-19(P)'!M1655</f>
        <v>23674.02999999999</v>
      </c>
      <c r="I6" s="33">
        <f>'[1]CSS Budget 2019-20(P)'!G466/100</f>
        <v>79.1679</v>
      </c>
      <c r="J6" s="33">
        <f>'[1]CSS Budget 2019-20(P)'!N466/100</f>
        <v>54.771800000000006</v>
      </c>
      <c r="K6" s="33">
        <f>'[1]CSS Budget 2019-20(P)'!U466/100</f>
        <v>54.771800000000006</v>
      </c>
      <c r="L6" s="33"/>
      <c r="M6" s="33"/>
      <c r="N6" s="33"/>
      <c r="O6" s="32">
        <f t="shared" si="0"/>
        <v>27508.76789999999</v>
      </c>
      <c r="P6" s="32">
        <f t="shared" si="1"/>
        <v>26051.7218</v>
      </c>
      <c r="Q6" s="32">
        <f t="shared" si="2"/>
        <v>23728.80179999999</v>
      </c>
      <c r="R6" s="31">
        <f>SUM(J6/I6)*100</f>
        <v>69.18435375954144</v>
      </c>
      <c r="S6" s="31">
        <f>SUM(K6/J6)*100</f>
        <v>100</v>
      </c>
    </row>
    <row r="7" spans="1:19" ht="24" customHeight="1">
      <c r="A7" s="35">
        <v>3</v>
      </c>
      <c r="B7" s="45" t="s">
        <v>21</v>
      </c>
      <c r="C7" s="29">
        <f>'[1]budget2017-18(District)'!G3992</f>
        <v>0</v>
      </c>
      <c r="D7" s="29">
        <f>'[1]budget2017-18(District)'!J3992</f>
        <v>0</v>
      </c>
      <c r="E7" s="29">
        <f>'[1]budget2017-18(District)'!M3992</f>
        <v>0</v>
      </c>
      <c r="F7" s="29">
        <f>'[1]State Budget 2018-19(P)'!G1656</f>
        <v>107.69999999999999</v>
      </c>
      <c r="G7" s="29">
        <f>'[1]State Budget 2018-19(P)'!J1656</f>
        <v>107.69999999999999</v>
      </c>
      <c r="H7" s="29">
        <f>'[1]State Budget 2018-19(P)'!M1656</f>
        <v>75.77</v>
      </c>
      <c r="I7" s="33">
        <f>'[1]CSS Budget 2019-20(P)'!G467/100</f>
        <v>20.5</v>
      </c>
      <c r="J7" s="33">
        <f>'[1]CSS Budget 2019-20(P)'!N467/100</f>
        <v>0</v>
      </c>
      <c r="K7" s="33">
        <f>'[1]CSS Budget 2019-20(P)'!U467/100</f>
        <v>0</v>
      </c>
      <c r="L7" s="33" t="e">
        <f>#REF!</f>
        <v>#REF!</v>
      </c>
      <c r="M7" s="33" t="e">
        <f>#REF!</f>
        <v>#REF!</v>
      </c>
      <c r="N7" s="33" t="e">
        <f>#REF!</f>
        <v>#REF!</v>
      </c>
      <c r="O7" s="32" t="e">
        <f t="shared" si="0"/>
        <v>#REF!</v>
      </c>
      <c r="P7" s="32" t="e">
        <f t="shared" si="1"/>
        <v>#REF!</v>
      </c>
      <c r="Q7" s="32" t="e">
        <f t="shared" si="2"/>
        <v>#REF!</v>
      </c>
      <c r="R7" s="31">
        <f aca="true" t="shared" si="3" ref="R7:R47">SUM(J7/I7)*100</f>
        <v>0</v>
      </c>
      <c r="S7" s="31">
        <v>0</v>
      </c>
    </row>
    <row r="8" spans="1:19" ht="27.75" customHeight="1">
      <c r="A8" s="35">
        <v>4</v>
      </c>
      <c r="B8" s="44" t="s">
        <v>22</v>
      </c>
      <c r="C8" s="29">
        <f>'[1]budget2017-18(District)'!G3993</f>
        <v>0</v>
      </c>
      <c r="D8" s="29">
        <f>'[1]budget2017-18(District)'!J3993</f>
        <v>0</v>
      </c>
      <c r="E8" s="29">
        <f>'[1]budget2017-18(District)'!M3993</f>
        <v>0</v>
      </c>
      <c r="F8" s="29">
        <f>'[1]State Budget 2018-19(P)'!G1657</f>
        <v>26001.160000000003</v>
      </c>
      <c r="G8" s="29">
        <f>'[1]State Budget 2018-19(P)'!J1657</f>
        <v>25271.870000000003</v>
      </c>
      <c r="H8" s="29">
        <f>'[1]State Budget 2018-19(P)'!M1657</f>
        <v>23169.18</v>
      </c>
      <c r="I8" s="33">
        <f>'[1]CSS Budget 2019-20(P)'!G468/100</f>
        <v>24.49230000000001</v>
      </c>
      <c r="J8" s="33">
        <f>'[1]CSS Budget 2019-20(P)'!N468/100</f>
        <v>21.247799999999998</v>
      </c>
      <c r="K8" s="33">
        <f>'[1]CSS Budget 2019-20(P)'!U468/100</f>
        <v>16.6279</v>
      </c>
      <c r="L8" s="33"/>
      <c r="M8" s="33"/>
      <c r="N8" s="33"/>
      <c r="O8" s="32">
        <f t="shared" si="0"/>
        <v>26025.652300000005</v>
      </c>
      <c r="P8" s="32">
        <f t="shared" si="1"/>
        <v>25293.117800000004</v>
      </c>
      <c r="Q8" s="32">
        <f t="shared" si="2"/>
        <v>23185.8079</v>
      </c>
      <c r="R8" s="31">
        <f t="shared" si="3"/>
        <v>86.75297950784527</v>
      </c>
      <c r="S8" s="31">
        <f aca="true" t="shared" si="4" ref="S8:S19">SUM(K8/J8)*100</f>
        <v>78.25704308210733</v>
      </c>
    </row>
    <row r="9" spans="1:19" ht="22.5" customHeight="1">
      <c r="A9" s="35">
        <v>5</v>
      </c>
      <c r="B9" s="45" t="s">
        <v>23</v>
      </c>
      <c r="C9" s="29">
        <f>'[1]budget2017-18(District)'!G3994</f>
        <v>0</v>
      </c>
      <c r="D9" s="29">
        <f>'[1]budget2017-18(District)'!J3994</f>
        <v>0</v>
      </c>
      <c r="E9" s="29">
        <f>'[1]budget2017-18(District)'!M3994</f>
        <v>0</v>
      </c>
      <c r="F9" s="29">
        <f>'[1]State Budget 2018-19(P)'!G1658</f>
        <v>6695.54</v>
      </c>
      <c r="G9" s="29">
        <f>'[1]State Budget 2018-19(P)'!J1658</f>
        <v>5155.740000000001</v>
      </c>
      <c r="H9" s="29">
        <f>'[1]State Budget 2018-19(P)'!M1658</f>
        <v>4963.77</v>
      </c>
      <c r="I9" s="33">
        <f>'[1]CSS Budget 2019-20(P)'!G469/100</f>
        <v>3.14</v>
      </c>
      <c r="J9" s="33">
        <f>'[1]CSS Budget 2019-20(P)'!N469/100</f>
        <v>2.6</v>
      </c>
      <c r="K9" s="33">
        <f>'[1]CSS Budget 2019-20(P)'!U469/100</f>
        <v>0</v>
      </c>
      <c r="L9" s="33"/>
      <c r="M9" s="33"/>
      <c r="N9" s="33"/>
      <c r="O9" s="32">
        <f t="shared" si="0"/>
        <v>6698.68</v>
      </c>
      <c r="P9" s="32">
        <f t="shared" si="1"/>
        <v>5158.340000000001</v>
      </c>
      <c r="Q9" s="32">
        <f t="shared" si="2"/>
        <v>4963.77</v>
      </c>
      <c r="R9" s="31">
        <f t="shared" si="3"/>
        <v>82.80254777070064</v>
      </c>
      <c r="S9" s="31">
        <f t="shared" si="4"/>
        <v>0</v>
      </c>
    </row>
    <row r="10" spans="1:19" ht="23.25" customHeight="1">
      <c r="A10" s="35">
        <v>6</v>
      </c>
      <c r="B10" s="44" t="s">
        <v>24</v>
      </c>
      <c r="C10" s="29">
        <f>'[1]budget2017-18(District)'!G3995</f>
        <v>0</v>
      </c>
      <c r="D10" s="29">
        <f>'[1]budget2017-18(District)'!J3995</f>
        <v>0</v>
      </c>
      <c r="E10" s="29">
        <f>'[1]budget2017-18(District)'!M3995</f>
        <v>0</v>
      </c>
      <c r="F10" s="29">
        <f>'[1]State Budget 2018-19(P)'!G1659</f>
        <v>2647.01</v>
      </c>
      <c r="G10" s="29">
        <f>'[1]State Budget 2018-19(P)'!J1659</f>
        <v>1690.91</v>
      </c>
      <c r="H10" s="29">
        <f>'[1]State Budget 2018-19(P)'!M1659</f>
        <v>1553</v>
      </c>
      <c r="I10" s="33">
        <f>'[1]CSS Budget 2019-20(P)'!G470/100</f>
        <v>21.183000000000003</v>
      </c>
      <c r="J10" s="33">
        <f>'[1]CSS Budget 2019-20(P)'!N470/100</f>
        <v>7.3395</v>
      </c>
      <c r="K10" s="33">
        <f>'[1]CSS Budget 2019-20(P)'!U470/100</f>
        <v>6.9933000000000005</v>
      </c>
      <c r="L10" s="33"/>
      <c r="M10" s="33"/>
      <c r="N10" s="33"/>
      <c r="O10" s="32">
        <f t="shared" si="0"/>
        <v>2668.193</v>
      </c>
      <c r="P10" s="32">
        <f t="shared" si="1"/>
        <v>1698.2495000000001</v>
      </c>
      <c r="Q10" s="32">
        <f t="shared" si="2"/>
        <v>1559.9933</v>
      </c>
      <c r="R10" s="31">
        <f t="shared" si="3"/>
        <v>34.6480668460558</v>
      </c>
      <c r="S10" s="31">
        <f t="shared" si="4"/>
        <v>95.28305742898017</v>
      </c>
    </row>
    <row r="11" spans="1:19" ht="23.25" customHeight="1">
      <c r="A11" s="35">
        <v>7</v>
      </c>
      <c r="B11" s="44" t="s">
        <v>25</v>
      </c>
      <c r="C11" s="29">
        <f>'[1]budget2017-18(District)'!G3996</f>
        <v>0</v>
      </c>
      <c r="D11" s="29">
        <f>'[1]budget2017-18(District)'!J3996</f>
        <v>0</v>
      </c>
      <c r="E11" s="29">
        <f>'[1]budget2017-18(District)'!M3996</f>
        <v>0</v>
      </c>
      <c r="F11" s="29">
        <f>'[1]State Budget 2018-19(P)'!G1660</f>
        <v>89005.67000000001</v>
      </c>
      <c r="G11" s="29">
        <f>'[1]State Budget 2018-19(P)'!J1660</f>
        <v>61312.15000000001</v>
      </c>
      <c r="H11" s="29">
        <f>'[1]State Budget 2018-19(P)'!M1660</f>
        <v>54068.18999999999</v>
      </c>
      <c r="I11" s="33">
        <f>'[1]CSS Budget 2019-20(P)'!G471/100</f>
        <v>146.0427</v>
      </c>
      <c r="J11" s="33">
        <f>'[1]CSS Budget 2019-20(P)'!N471/100</f>
        <v>52.3124</v>
      </c>
      <c r="K11" s="33">
        <f>'[1]CSS Budget 2019-20(P)'!U471/100</f>
        <v>44.961099999999995</v>
      </c>
      <c r="L11" s="33" t="e">
        <f>#REF!</f>
        <v>#REF!</v>
      </c>
      <c r="M11" s="33" t="e">
        <f>#REF!</f>
        <v>#REF!</v>
      </c>
      <c r="N11" s="33" t="e">
        <f>#REF!</f>
        <v>#REF!</v>
      </c>
      <c r="O11" s="32" t="e">
        <f t="shared" si="0"/>
        <v>#REF!</v>
      </c>
      <c r="P11" s="32" t="e">
        <f t="shared" si="1"/>
        <v>#REF!</v>
      </c>
      <c r="Q11" s="32" t="e">
        <f t="shared" si="2"/>
        <v>#REF!</v>
      </c>
      <c r="R11" s="31">
        <f t="shared" si="3"/>
        <v>35.819934854669214</v>
      </c>
      <c r="S11" s="31">
        <f t="shared" si="4"/>
        <v>85.94730885984967</v>
      </c>
    </row>
    <row r="12" spans="1:19" ht="27.75" customHeight="1">
      <c r="A12" s="35">
        <v>8</v>
      </c>
      <c r="B12" s="42" t="s">
        <v>101</v>
      </c>
      <c r="C12" s="29">
        <f>'[1]budget2017-18(District)'!G3997</f>
        <v>0</v>
      </c>
      <c r="D12" s="29">
        <f>'[1]budget2017-18(District)'!J3997</f>
        <v>0</v>
      </c>
      <c r="E12" s="29">
        <f>'[1]budget2017-18(District)'!M3997</f>
        <v>0</v>
      </c>
      <c r="F12" s="29">
        <f>'[1]State Budget 2018-19(P)'!G1661</f>
        <v>23395.249999999996</v>
      </c>
      <c r="G12" s="29">
        <f>'[1]State Budget 2018-19(P)'!J1661</f>
        <v>8848.01</v>
      </c>
      <c r="H12" s="29">
        <f>'[1]State Budget 2018-19(P)'!M1661</f>
        <v>4895.119999999999</v>
      </c>
      <c r="I12" s="33">
        <f>'[1]CSS Budget 2019-20(P)'!G472/100</f>
        <v>6.4375</v>
      </c>
      <c r="J12" s="33">
        <f>'[1]CSS Budget 2019-20(P)'!N472/100</f>
        <v>3.93</v>
      </c>
      <c r="K12" s="33">
        <f>'[1]CSS Budget 2019-20(P)'!U472/100</f>
        <v>0.5415</v>
      </c>
      <c r="L12" s="33"/>
      <c r="M12" s="33"/>
      <c r="N12" s="33"/>
      <c r="O12" s="32">
        <f t="shared" si="0"/>
        <v>23401.687499999996</v>
      </c>
      <c r="P12" s="32">
        <f t="shared" si="1"/>
        <v>8851.94</v>
      </c>
      <c r="Q12" s="32">
        <f t="shared" si="2"/>
        <v>4895.661499999999</v>
      </c>
      <c r="R12" s="31">
        <f t="shared" si="3"/>
        <v>61.04854368932039</v>
      </c>
      <c r="S12" s="31">
        <f t="shared" si="4"/>
        <v>13.778625954198473</v>
      </c>
    </row>
    <row r="13" spans="1:19" ht="24" customHeight="1">
      <c r="A13" s="35">
        <v>9</v>
      </c>
      <c r="B13" s="44" t="s">
        <v>28</v>
      </c>
      <c r="C13" s="29">
        <f>'[1]budget2017-18(District)'!G3999</f>
        <v>0</v>
      </c>
      <c r="D13" s="29">
        <f>'[1]budget2017-18(District)'!J3999</f>
        <v>0</v>
      </c>
      <c r="E13" s="29">
        <f>'[1]budget2017-18(District)'!M3999</f>
        <v>0</v>
      </c>
      <c r="F13" s="29">
        <f>'[1]State Budget 2018-19(P)'!G1663</f>
        <v>75714.51000000001</v>
      </c>
      <c r="G13" s="29">
        <f>'[1]State Budget 2018-19(P)'!J1663</f>
        <v>66550.62</v>
      </c>
      <c r="H13" s="29">
        <f>'[1]State Budget 2018-19(P)'!M1663</f>
        <v>42420.15</v>
      </c>
      <c r="I13" s="33">
        <f>'[1]CSS Budget 2019-20(P)'!G473/100</f>
        <v>1496.2756</v>
      </c>
      <c r="J13" s="33">
        <f>'[1]CSS Budget 2019-20(P)'!N473/100</f>
        <v>1389.6011</v>
      </c>
      <c r="K13" s="33">
        <f>'[1]CSS Budget 2019-20(P)'!U473/100</f>
        <v>1060.2287000000001</v>
      </c>
      <c r="L13" s="33" t="e">
        <f>#REF!</f>
        <v>#REF!</v>
      </c>
      <c r="M13" s="33" t="e">
        <f>#REF!</f>
        <v>#REF!</v>
      </c>
      <c r="N13" s="33" t="e">
        <f>#REF!</f>
        <v>#REF!</v>
      </c>
      <c r="O13" s="32" t="e">
        <f t="shared" si="0"/>
        <v>#REF!</v>
      </c>
      <c r="P13" s="32" t="e">
        <f t="shared" si="1"/>
        <v>#REF!</v>
      </c>
      <c r="Q13" s="32" t="e">
        <f t="shared" si="2"/>
        <v>#REF!</v>
      </c>
      <c r="R13" s="31">
        <f t="shared" si="3"/>
        <v>92.87066500315852</v>
      </c>
      <c r="S13" s="31">
        <f t="shared" si="4"/>
        <v>76.29734173353778</v>
      </c>
    </row>
    <row r="14" spans="1:19" ht="24" customHeight="1">
      <c r="A14" s="35">
        <v>10</v>
      </c>
      <c r="B14" s="44" t="s">
        <v>100</v>
      </c>
      <c r="C14" s="29"/>
      <c r="D14" s="29"/>
      <c r="E14" s="29"/>
      <c r="F14" s="29"/>
      <c r="G14" s="29"/>
      <c r="H14" s="29"/>
      <c r="I14" s="33">
        <f>'[1]CSS Budget 2019-20(P)'!G474/100</f>
        <v>41.3104</v>
      </c>
      <c r="J14" s="33">
        <f>'[1]CSS Budget 2019-20(P)'!H474/100</f>
        <v>30</v>
      </c>
      <c r="K14" s="33">
        <f>'[1]CSS Budget 2019-20(P)'!U474/100</f>
        <v>18.709600000000002</v>
      </c>
      <c r="L14" s="33"/>
      <c r="M14" s="33"/>
      <c r="N14" s="33"/>
      <c r="O14" s="32"/>
      <c r="P14" s="32"/>
      <c r="Q14" s="32"/>
      <c r="R14" s="31">
        <f t="shared" si="3"/>
        <v>72.62093806886402</v>
      </c>
      <c r="S14" s="31">
        <f t="shared" si="4"/>
        <v>62.36533333333334</v>
      </c>
    </row>
    <row r="15" spans="1:19" ht="26.25" customHeight="1">
      <c r="A15" s="35">
        <v>11</v>
      </c>
      <c r="B15" s="37" t="s">
        <v>31</v>
      </c>
      <c r="C15" s="29">
        <f>'[1]budget2017-18(District)'!G4002</f>
        <v>0</v>
      </c>
      <c r="D15" s="29">
        <f>'[1]budget2017-18(District)'!J4002</f>
        <v>0</v>
      </c>
      <c r="E15" s="29">
        <f>'[1]budget2017-18(District)'!M4002</f>
        <v>0</v>
      </c>
      <c r="F15" s="29">
        <f>'[1]State Budget 2018-19(P)'!G1666</f>
        <v>104650.70999999999</v>
      </c>
      <c r="G15" s="29">
        <f>'[1]State Budget 2018-19(P)'!J1666</f>
        <v>80874.44</v>
      </c>
      <c r="H15" s="29">
        <f>'[1]State Budget 2018-19(P)'!M1666</f>
        <v>69651.1</v>
      </c>
      <c r="I15" s="33">
        <f>'[1]CSS Budget 2019-20(P)'!G475/100</f>
        <v>26.000700000000002</v>
      </c>
      <c r="J15" s="33">
        <f>'[1]CSS Budget 2019-20(P)'!N475/100</f>
        <v>4.6335500000000005</v>
      </c>
      <c r="K15" s="33">
        <f>'[1]CSS Budget 2019-20(P)'!U475/100</f>
        <v>4.633500000000001</v>
      </c>
      <c r="L15" s="33"/>
      <c r="M15" s="33"/>
      <c r="N15" s="33"/>
      <c r="O15" s="32">
        <f aca="true" t="shared" si="5" ref="O15:Q16">+C15+F15+I15+L15</f>
        <v>104676.7107</v>
      </c>
      <c r="P15" s="32">
        <f t="shared" si="5"/>
        <v>80879.07355</v>
      </c>
      <c r="Q15" s="32">
        <f t="shared" si="5"/>
        <v>69655.7335</v>
      </c>
      <c r="R15" s="31">
        <f t="shared" si="3"/>
        <v>17.820866361290275</v>
      </c>
      <c r="S15" s="31">
        <f t="shared" si="4"/>
        <v>99.99892091377022</v>
      </c>
    </row>
    <row r="16" spans="1:19" ht="27.75" customHeight="1">
      <c r="A16" s="35">
        <v>12</v>
      </c>
      <c r="B16" s="45" t="s">
        <v>99</v>
      </c>
      <c r="C16" s="29">
        <f>'[1]budget2017-18(District)'!G4003</f>
        <v>0</v>
      </c>
      <c r="D16" s="29">
        <f>'[1]budget2017-18(District)'!J4003</f>
        <v>0</v>
      </c>
      <c r="E16" s="29">
        <f>'[1]budget2017-18(District)'!M4003</f>
        <v>0</v>
      </c>
      <c r="F16" s="29">
        <f>'[1]State Budget 2018-19(P)'!G1667</f>
        <v>5811.76</v>
      </c>
      <c r="G16" s="29">
        <f>'[1]State Budget 2018-19(P)'!J1667</f>
        <v>5543.08</v>
      </c>
      <c r="H16" s="29">
        <f>'[1]State Budget 2018-19(P)'!M1667</f>
        <v>4382.69</v>
      </c>
      <c r="I16" s="33">
        <f>'[1]CSS Budget 2019-20(P)'!G476/100</f>
        <v>122.78140000000002</v>
      </c>
      <c r="J16" s="33">
        <f>'[1]CSS Budget 2019-20(P)'!N476/100</f>
        <v>31.2751</v>
      </c>
      <c r="K16" s="33">
        <f>'[1]CSS Budget 2019-20(P)'!U476/100</f>
        <v>22.564100000000003</v>
      </c>
      <c r="L16" s="33"/>
      <c r="M16" s="33"/>
      <c r="N16" s="33"/>
      <c r="O16" s="32">
        <f t="shared" si="5"/>
        <v>5934.5414</v>
      </c>
      <c r="P16" s="32">
        <f t="shared" si="5"/>
        <v>5574.3551</v>
      </c>
      <c r="Q16" s="32">
        <f t="shared" si="5"/>
        <v>4405.254099999999</v>
      </c>
      <c r="R16" s="31">
        <f t="shared" si="3"/>
        <v>25.47218063973859</v>
      </c>
      <c r="S16" s="31">
        <f t="shared" si="4"/>
        <v>72.14717139193802</v>
      </c>
    </row>
    <row r="17" spans="1:19" ht="21.75" customHeight="1">
      <c r="A17" s="35">
        <v>13</v>
      </c>
      <c r="B17" s="38" t="s">
        <v>98</v>
      </c>
      <c r="C17" s="29"/>
      <c r="D17" s="29"/>
      <c r="E17" s="29"/>
      <c r="F17" s="29"/>
      <c r="G17" s="29"/>
      <c r="H17" s="29"/>
      <c r="I17" s="33">
        <f>'[1]CSS Budget 2019-20(P)'!G477/100</f>
        <v>10.0001</v>
      </c>
      <c r="J17" s="33">
        <f>'[1]CSS Budget 2019-20(P)'!N477/100</f>
        <v>2.0391999999999997</v>
      </c>
      <c r="K17" s="33">
        <f>'[1]CSS Budget 2019-20(P)'!U477/100</f>
        <v>2.0391999999999997</v>
      </c>
      <c r="L17" s="33"/>
      <c r="M17" s="33"/>
      <c r="N17" s="33"/>
      <c r="O17" s="32"/>
      <c r="P17" s="32"/>
      <c r="Q17" s="32"/>
      <c r="R17" s="31">
        <f t="shared" si="3"/>
        <v>20.391796082039175</v>
      </c>
      <c r="S17" s="31">
        <f t="shared" si="4"/>
        <v>100</v>
      </c>
    </row>
    <row r="18" spans="1:19" ht="22.5" customHeight="1">
      <c r="A18" s="35">
        <v>14</v>
      </c>
      <c r="B18" s="44" t="s">
        <v>37</v>
      </c>
      <c r="C18" s="29">
        <f>'[1]budget2017-18(District)'!G4008</f>
        <v>0</v>
      </c>
      <c r="D18" s="29">
        <f>'[1]budget2017-18(District)'!J4008</f>
        <v>0</v>
      </c>
      <c r="E18" s="29">
        <f>'[1]budget2017-18(District)'!M4008</f>
        <v>0</v>
      </c>
      <c r="F18" s="29">
        <f>'[1]State Budget 2018-19(P)'!G1672</f>
        <v>208073.5</v>
      </c>
      <c r="G18" s="29">
        <f>'[1]State Budget 2018-19(P)'!J1672</f>
        <v>184795.89</v>
      </c>
      <c r="H18" s="29">
        <f>'[1]State Budget 2018-19(P)'!M1672</f>
        <v>157002.65000000002</v>
      </c>
      <c r="I18" s="33">
        <f>'[1]CSS Budget 2019-20(P)'!G478/100</f>
        <v>110.0001</v>
      </c>
      <c r="J18" s="33">
        <f>'[1]CSS Budget 2019-20(P)'!N478/100</f>
        <v>59.0637</v>
      </c>
      <c r="K18" s="33">
        <f>'[1]CSS Budget 2019-20(P)'!U478/100</f>
        <v>15.7783</v>
      </c>
      <c r="L18" s="33" t="e">
        <f>#REF!</f>
        <v>#REF!</v>
      </c>
      <c r="M18" s="33" t="e">
        <f>#REF!</f>
        <v>#REF!</v>
      </c>
      <c r="N18" s="33" t="e">
        <f>#REF!</f>
        <v>#REF!</v>
      </c>
      <c r="O18" s="32" t="e">
        <f aca="true" t="shared" si="6" ref="O18:O32">+C18+F18+I18+L18</f>
        <v>#REF!</v>
      </c>
      <c r="P18" s="32" t="e">
        <f aca="true" t="shared" si="7" ref="P18:P32">+D18+G18+J18+M18</f>
        <v>#REF!</v>
      </c>
      <c r="Q18" s="32" t="e">
        <f aca="true" t="shared" si="8" ref="Q18:Q32">+E18+H18+K18+N18</f>
        <v>#REF!</v>
      </c>
      <c r="R18" s="31">
        <f t="shared" si="3"/>
        <v>53.69422391434189</v>
      </c>
      <c r="S18" s="31">
        <f t="shared" si="4"/>
        <v>26.714039249149646</v>
      </c>
    </row>
    <row r="19" spans="1:19" ht="27.75" customHeight="1">
      <c r="A19" s="35">
        <v>15</v>
      </c>
      <c r="B19" s="37" t="s">
        <v>97</v>
      </c>
      <c r="C19" s="29">
        <f>'[1]budget2017-18(District)'!G4010</f>
        <v>0</v>
      </c>
      <c r="D19" s="29">
        <f>'[1]budget2017-18(District)'!J4010</f>
        <v>0</v>
      </c>
      <c r="E19" s="29">
        <f>'[1]budget2017-18(District)'!M4010</f>
        <v>0</v>
      </c>
      <c r="F19" s="29">
        <f>'[1]State Budget 2018-19(P)'!G1674</f>
        <v>4350.01</v>
      </c>
      <c r="G19" s="29">
        <f>'[1]State Budget 2018-19(P)'!J1674</f>
        <v>3520.02</v>
      </c>
      <c r="H19" s="29">
        <f>'[1]State Budget 2018-19(P)'!M1674</f>
        <v>1657.21</v>
      </c>
      <c r="I19" s="33">
        <f>'[1]CSS Budget 2019-20(P)'!G479/100</f>
        <v>20</v>
      </c>
      <c r="J19" s="33">
        <f>'[1]CSS Budget 2019-20(P)'!N479/100</f>
        <v>0.7855</v>
      </c>
      <c r="K19" s="33">
        <f>'[1]CSS Budget 2019-20(P)'!U479/100</f>
        <v>0.7154</v>
      </c>
      <c r="L19" s="33"/>
      <c r="M19" s="33"/>
      <c r="N19" s="33"/>
      <c r="O19" s="32">
        <f t="shared" si="6"/>
        <v>4370.01</v>
      </c>
      <c r="P19" s="32">
        <f t="shared" si="7"/>
        <v>3520.8055</v>
      </c>
      <c r="Q19" s="32">
        <f t="shared" si="8"/>
        <v>1657.9254</v>
      </c>
      <c r="R19" s="31">
        <f t="shared" si="3"/>
        <v>3.9274999999999998</v>
      </c>
      <c r="S19" s="31">
        <f t="shared" si="4"/>
        <v>91.07574793125399</v>
      </c>
    </row>
    <row r="20" spans="1:19" ht="24" customHeight="1">
      <c r="A20" s="35">
        <v>16</v>
      </c>
      <c r="B20" s="47" t="s">
        <v>42</v>
      </c>
      <c r="C20" s="29">
        <f>'[1]budget2017-18(District)'!G4013</f>
        <v>0</v>
      </c>
      <c r="D20" s="29">
        <f>'[1]budget2017-18(District)'!J4013</f>
        <v>0</v>
      </c>
      <c r="E20" s="29">
        <f>'[1]budget2017-18(District)'!M4013</f>
        <v>0</v>
      </c>
      <c r="F20" s="29">
        <f>'[1]State Budget 2018-19(P)'!G1677</f>
        <v>2861.03</v>
      </c>
      <c r="G20" s="29">
        <f>'[1]State Budget 2018-19(P)'!J1677</f>
        <v>2437.8900000000003</v>
      </c>
      <c r="H20" s="29">
        <f>'[1]State Budget 2018-19(P)'!M1677</f>
        <v>1838.0200000000002</v>
      </c>
      <c r="I20" s="33">
        <f>'[1]CSS Budget 2019-20(P)'!G480/100</f>
        <v>0.13</v>
      </c>
      <c r="J20" s="33">
        <f>'[1]CSS Budget 2019-20(P)'!N480/100</f>
        <v>0</v>
      </c>
      <c r="K20" s="33">
        <f>'[1]CSS Budget 2019-20(P)'!U480/100</f>
        <v>0</v>
      </c>
      <c r="L20" s="33"/>
      <c r="M20" s="33"/>
      <c r="N20" s="33"/>
      <c r="O20" s="32">
        <f t="shared" si="6"/>
        <v>2861.1600000000003</v>
      </c>
      <c r="P20" s="32">
        <f t="shared" si="7"/>
        <v>2437.8900000000003</v>
      </c>
      <c r="Q20" s="32">
        <f t="shared" si="8"/>
        <v>1838.0200000000002</v>
      </c>
      <c r="R20" s="31">
        <f t="shared" si="3"/>
        <v>0</v>
      </c>
      <c r="S20" s="31">
        <v>0</v>
      </c>
    </row>
    <row r="21" spans="1:19" ht="24" customHeight="1">
      <c r="A21" s="35">
        <v>17</v>
      </c>
      <c r="B21" s="46" t="s">
        <v>43</v>
      </c>
      <c r="C21" s="29">
        <f>'[1]budget2017-18(District)'!G4015</f>
        <v>0</v>
      </c>
      <c r="D21" s="29">
        <f>'[1]budget2017-18(District)'!J4015</f>
        <v>0</v>
      </c>
      <c r="E21" s="29">
        <f>'[1]budget2017-18(District)'!M4015</f>
        <v>0</v>
      </c>
      <c r="F21" s="29" t="e">
        <f>'[1]State Budget 2018-19(P)'!#REF!</f>
        <v>#REF!</v>
      </c>
      <c r="G21" s="29" t="e">
        <f>'[1]State Budget 2018-19(P)'!#REF!</f>
        <v>#REF!</v>
      </c>
      <c r="H21" s="29" t="e">
        <f>'[1]State Budget 2018-19(P)'!#REF!</f>
        <v>#REF!</v>
      </c>
      <c r="I21" s="33">
        <f>'[1]CSS Budget 2019-20(P)'!G481/100</f>
        <v>5</v>
      </c>
      <c r="J21" s="33">
        <f>'[1]CSS Budget 2019-20(P)'!N481/100</f>
        <v>0</v>
      </c>
      <c r="K21" s="33">
        <f>'[1]CSS Budget 2019-20(P)'!U481/100</f>
        <v>0</v>
      </c>
      <c r="L21" s="33"/>
      <c r="M21" s="33"/>
      <c r="N21" s="33"/>
      <c r="O21" s="32" t="e">
        <f t="shared" si="6"/>
        <v>#REF!</v>
      </c>
      <c r="P21" s="32" t="e">
        <f t="shared" si="7"/>
        <v>#REF!</v>
      </c>
      <c r="Q21" s="32" t="e">
        <f t="shared" si="8"/>
        <v>#REF!</v>
      </c>
      <c r="R21" s="31">
        <f t="shared" si="3"/>
        <v>0</v>
      </c>
      <c r="S21" s="31">
        <v>0</v>
      </c>
    </row>
    <row r="22" spans="1:19" ht="21" customHeight="1">
      <c r="A22" s="35">
        <v>18</v>
      </c>
      <c r="B22" s="37" t="s">
        <v>44</v>
      </c>
      <c r="C22" s="29">
        <f>'[1]budget2017-18(District)'!G4016</f>
        <v>0</v>
      </c>
      <c r="D22" s="29">
        <f>'[1]budget2017-18(District)'!J4016</f>
        <v>0</v>
      </c>
      <c r="E22" s="29">
        <f>'[1]budget2017-18(District)'!M4016</f>
        <v>0</v>
      </c>
      <c r="F22" s="29">
        <f>'[1]State Budget 2018-19(P)'!G1678</f>
        <v>16335.12</v>
      </c>
      <c r="G22" s="29">
        <f>'[1]State Budget 2018-19(P)'!J1678</f>
        <v>8813</v>
      </c>
      <c r="H22" s="29">
        <f>'[1]State Budget 2018-19(P)'!M1678</f>
        <v>7783.029999999999</v>
      </c>
      <c r="I22" s="33">
        <f>'[1]CSS Budget 2019-20(P)'!G482/100</f>
        <v>3.5000999999999998</v>
      </c>
      <c r="J22" s="33">
        <f>'[1]CSS Budget 2019-20(P)'!N482/100</f>
        <v>0</v>
      </c>
      <c r="K22" s="33">
        <f>'[1]CSS Budget 2019-20(P)'!U482/100</f>
        <v>0</v>
      </c>
      <c r="L22" s="33" t="e">
        <f>#REF!</f>
        <v>#REF!</v>
      </c>
      <c r="M22" s="33" t="e">
        <f>#REF!</f>
        <v>#REF!</v>
      </c>
      <c r="N22" s="33" t="e">
        <f>#REF!</f>
        <v>#REF!</v>
      </c>
      <c r="O22" s="32" t="e">
        <f t="shared" si="6"/>
        <v>#REF!</v>
      </c>
      <c r="P22" s="32" t="e">
        <f t="shared" si="7"/>
        <v>#REF!</v>
      </c>
      <c r="Q22" s="32" t="e">
        <f t="shared" si="8"/>
        <v>#REF!</v>
      </c>
      <c r="R22" s="31">
        <f t="shared" si="3"/>
        <v>0</v>
      </c>
      <c r="S22" s="31">
        <v>0</v>
      </c>
    </row>
    <row r="23" spans="1:19" ht="26.25" customHeight="1">
      <c r="A23" s="35">
        <v>19</v>
      </c>
      <c r="B23" s="37" t="s">
        <v>96</v>
      </c>
      <c r="C23" s="29">
        <f>'[1]budget2017-18(District)'!G4017</f>
        <v>0</v>
      </c>
      <c r="D23" s="29">
        <f>'[1]budget2017-18(District)'!J4017</f>
        <v>0</v>
      </c>
      <c r="E23" s="29">
        <f>'[1]budget2017-18(District)'!M4017</f>
        <v>0</v>
      </c>
      <c r="F23" s="29">
        <f>'[1]State Budget 2018-19(P)'!G1679</f>
        <v>292182.12</v>
      </c>
      <c r="G23" s="29">
        <f>'[1]State Budget 2018-19(P)'!J1679</f>
        <v>288253.02</v>
      </c>
      <c r="H23" s="29">
        <f>'[1]State Budget 2018-19(P)'!M1679</f>
        <v>262678.22000000003</v>
      </c>
      <c r="I23" s="33">
        <f>'[1]CSS Budget 2019-20(P)'!G483/100</f>
        <v>186.00100000000003</v>
      </c>
      <c r="J23" s="33">
        <f>'[1]CSS Budget 2019-20(P)'!N483/100</f>
        <v>159.7916</v>
      </c>
      <c r="K23" s="33">
        <f>'[1]CSS Budget 2019-20(P)'!U483/100</f>
        <v>155.2908</v>
      </c>
      <c r="L23" s="33"/>
      <c r="M23" s="33"/>
      <c r="N23" s="33"/>
      <c r="O23" s="32">
        <f t="shared" si="6"/>
        <v>292368.121</v>
      </c>
      <c r="P23" s="32">
        <f t="shared" si="7"/>
        <v>288412.8116</v>
      </c>
      <c r="Q23" s="32">
        <f t="shared" si="8"/>
        <v>262833.51080000005</v>
      </c>
      <c r="R23" s="31">
        <f t="shared" si="3"/>
        <v>85.90900048924466</v>
      </c>
      <c r="S23" s="31">
        <f>SUM(K23/J23)*100</f>
        <v>97.18333128900393</v>
      </c>
    </row>
    <row r="24" spans="1:19" ht="24" customHeight="1">
      <c r="A24" s="35">
        <v>20</v>
      </c>
      <c r="B24" s="36" t="s">
        <v>95</v>
      </c>
      <c r="C24" s="29">
        <f>'[1]budget2017-18(District)'!G4018</f>
        <v>0</v>
      </c>
      <c r="D24" s="29">
        <f>'[1]budget2017-18(District)'!J4018</f>
        <v>0</v>
      </c>
      <c r="E24" s="29">
        <f>'[1]budget2017-18(District)'!M4018</f>
        <v>0</v>
      </c>
      <c r="F24" s="29">
        <f>'[1]State Budget 2018-19(P)'!G1680</f>
        <v>364464.89</v>
      </c>
      <c r="G24" s="29">
        <f>'[1]State Budget 2018-19(P)'!J1680</f>
        <v>350282.13</v>
      </c>
      <c r="H24" s="29">
        <f>'[1]State Budget 2018-19(P)'!M1680</f>
        <v>316343.48999999993</v>
      </c>
      <c r="I24" s="33">
        <f>'[1]CSS Budget 2019-20(P)'!G484/100</f>
        <v>1135.2744</v>
      </c>
      <c r="J24" s="33">
        <f>'[1]CSS Budget 2019-20(P)'!N484/100</f>
        <v>1055.8545</v>
      </c>
      <c r="K24" s="33">
        <f>'[1]CSS Budget 2019-20(P)'!U484/100</f>
        <v>1049.6278</v>
      </c>
      <c r="L24" s="33"/>
      <c r="M24" s="33"/>
      <c r="N24" s="33"/>
      <c r="O24" s="32">
        <f t="shared" si="6"/>
        <v>365600.1644</v>
      </c>
      <c r="P24" s="32">
        <f t="shared" si="7"/>
        <v>351337.9845</v>
      </c>
      <c r="Q24" s="32">
        <f t="shared" si="8"/>
        <v>317393.11779999995</v>
      </c>
      <c r="R24" s="31">
        <f t="shared" si="3"/>
        <v>93.00434326714317</v>
      </c>
      <c r="S24" s="31">
        <f>SUM(K24/J24)*100</f>
        <v>99.41026912325515</v>
      </c>
    </row>
    <row r="25" spans="1:19" ht="22.5" customHeight="1">
      <c r="A25" s="35">
        <v>21</v>
      </c>
      <c r="B25" s="37" t="s">
        <v>47</v>
      </c>
      <c r="C25" s="29">
        <f>'[1]budget2017-18(District)'!G4019</f>
        <v>0</v>
      </c>
      <c r="D25" s="29">
        <f>'[1]budget2017-18(District)'!J4019</f>
        <v>0</v>
      </c>
      <c r="E25" s="29">
        <f>'[1]budget2017-18(District)'!M4019</f>
        <v>0</v>
      </c>
      <c r="F25" s="29">
        <f>'[1]State Budget 2018-19(P)'!G1681</f>
        <v>57315.880000000005</v>
      </c>
      <c r="G25" s="29">
        <f>'[1]State Budget 2018-19(P)'!J1681</f>
        <v>53807.170000000006</v>
      </c>
      <c r="H25" s="29">
        <f>'[1]State Budget 2018-19(P)'!M1681</f>
        <v>44413.31</v>
      </c>
      <c r="I25" s="33">
        <f>'[1]CSS Budget 2019-20(P)'!G485/100</f>
        <v>97.5001</v>
      </c>
      <c r="J25" s="33">
        <f>'[1]CSS Budget 2019-20(P)'!N485/100</f>
        <v>61.06980000000001</v>
      </c>
      <c r="K25" s="33">
        <f>'[1]CSS Budget 2019-20(P)'!U485/100</f>
        <v>61.06980000000001</v>
      </c>
      <c r="L25" s="33"/>
      <c r="M25" s="33"/>
      <c r="N25" s="33"/>
      <c r="O25" s="32">
        <f t="shared" si="6"/>
        <v>57413.3801</v>
      </c>
      <c r="P25" s="32">
        <f t="shared" si="7"/>
        <v>53868.2398</v>
      </c>
      <c r="Q25" s="32">
        <f t="shared" si="8"/>
        <v>44474.379799999995</v>
      </c>
      <c r="R25" s="31">
        <f t="shared" si="3"/>
        <v>62.6356280660225</v>
      </c>
      <c r="S25" s="31">
        <f>SUM(K25/J25)*100</f>
        <v>100</v>
      </c>
    </row>
    <row r="26" spans="1:19" ht="20.25" customHeight="1">
      <c r="A26" s="35">
        <v>22</v>
      </c>
      <c r="B26" s="44" t="s">
        <v>94</v>
      </c>
      <c r="C26" s="29">
        <f>'[1]budget2017-18(District)'!G4022</f>
        <v>0</v>
      </c>
      <c r="D26" s="29">
        <f>'[1]budget2017-18(District)'!J4022</f>
        <v>0</v>
      </c>
      <c r="E26" s="29">
        <f>'[1]budget2017-18(District)'!M4022</f>
        <v>0</v>
      </c>
      <c r="F26" s="29">
        <f>'[1]State Budget 2018-19(P)'!G1684</f>
        <v>21983.629999999997</v>
      </c>
      <c r="G26" s="29">
        <f>'[1]State Budget 2018-19(P)'!J1684</f>
        <v>20290.51</v>
      </c>
      <c r="H26" s="29">
        <f>'[1]State Budget 2018-19(P)'!M1684</f>
        <v>17696.97</v>
      </c>
      <c r="I26" s="33">
        <f>'[1]CSS Budget 2019-20(P)'!G486/100</f>
        <v>21.3131</v>
      </c>
      <c r="J26" s="33">
        <f>'[1]CSS Budget 2019-20(P)'!N486/100</f>
        <v>0</v>
      </c>
      <c r="K26" s="33">
        <f>'[1]CSS Budget 2019-20(P)'!U486/100</f>
        <v>0</v>
      </c>
      <c r="L26" s="33" t="e">
        <f>#REF!</f>
        <v>#REF!</v>
      </c>
      <c r="M26" s="33" t="e">
        <f>#REF!</f>
        <v>#REF!</v>
      </c>
      <c r="N26" s="33" t="e">
        <f>#REF!</f>
        <v>#REF!</v>
      </c>
      <c r="O26" s="32" t="e">
        <f t="shared" si="6"/>
        <v>#REF!</v>
      </c>
      <c r="P26" s="32" t="e">
        <f t="shared" si="7"/>
        <v>#REF!</v>
      </c>
      <c r="Q26" s="32" t="e">
        <f t="shared" si="8"/>
        <v>#REF!</v>
      </c>
      <c r="R26" s="31">
        <f t="shared" si="3"/>
        <v>0</v>
      </c>
      <c r="S26" s="31">
        <v>0</v>
      </c>
    </row>
    <row r="27" spans="1:19" ht="27.75" customHeight="1">
      <c r="A27" s="35">
        <v>23</v>
      </c>
      <c r="B27" s="44" t="s">
        <v>93</v>
      </c>
      <c r="C27" s="29">
        <f>'[1]budget2017-18(District)'!G4023</f>
        <v>0</v>
      </c>
      <c r="D27" s="29">
        <f>'[1]budget2017-18(District)'!J4023</f>
        <v>0</v>
      </c>
      <c r="E27" s="29">
        <f>'[1]budget2017-18(District)'!M4023</f>
        <v>0</v>
      </c>
      <c r="F27" s="29">
        <f>'[1]State Budget 2018-19(P)'!G1685</f>
        <v>4843.02</v>
      </c>
      <c r="G27" s="29">
        <f>'[1]State Budget 2018-19(P)'!J1685</f>
        <v>4405.04</v>
      </c>
      <c r="H27" s="29">
        <f>'[1]State Budget 2018-19(P)'!M1685</f>
        <v>3798.3700000000003</v>
      </c>
      <c r="I27" s="33">
        <f>'[1]CSS Budget 2019-20(P)'!G487/100</f>
        <v>13.3801</v>
      </c>
      <c r="J27" s="33">
        <f>'[1]CSS Budget 2019-20(P)'!N487/100</f>
        <v>0.2848</v>
      </c>
      <c r="K27" s="33">
        <f>'[1]CSS Budget 2019-20(P)'!U487/100</f>
        <v>0.16879999999999998</v>
      </c>
      <c r="L27" s="33"/>
      <c r="M27" s="33"/>
      <c r="N27" s="33"/>
      <c r="O27" s="32">
        <f t="shared" si="6"/>
        <v>4856.400100000001</v>
      </c>
      <c r="P27" s="32">
        <f t="shared" si="7"/>
        <v>4405.3248</v>
      </c>
      <c r="Q27" s="32">
        <f t="shared" si="8"/>
        <v>3798.5388000000003</v>
      </c>
      <c r="R27" s="31">
        <f t="shared" si="3"/>
        <v>2.128534166411312</v>
      </c>
      <c r="S27" s="31">
        <f>SUM(K27/J27)*100</f>
        <v>59.269662921348306</v>
      </c>
    </row>
    <row r="28" spans="1:19" ht="26.25" customHeight="1">
      <c r="A28" s="35">
        <v>24</v>
      </c>
      <c r="B28" s="42" t="s">
        <v>92</v>
      </c>
      <c r="C28" s="29">
        <f>'[1]budget2017-18(District)'!G4024</f>
        <v>0</v>
      </c>
      <c r="D28" s="29">
        <f>'[1]budget2017-18(District)'!J4024</f>
        <v>0</v>
      </c>
      <c r="E28" s="29">
        <f>'[1]budget2017-18(District)'!M4024</f>
        <v>0</v>
      </c>
      <c r="F28" s="29">
        <f>'[1]State Budget 2018-19(P)'!G1686</f>
        <v>10985.8</v>
      </c>
      <c r="G28" s="29">
        <f>'[1]State Budget 2018-19(P)'!J1686</f>
        <v>10732.810000000001</v>
      </c>
      <c r="H28" s="29">
        <f>'[1]State Budget 2018-19(P)'!M1686</f>
        <v>6240.45</v>
      </c>
      <c r="I28" s="33">
        <f>'[1]CSS Budget 2019-20(P)'!G488/100</f>
        <v>40</v>
      </c>
      <c r="J28" s="33">
        <f>'[1]CSS Budget 2019-20(P)'!N488/100</f>
        <v>0</v>
      </c>
      <c r="K28" s="33">
        <f>'[1]CSS Budget 2019-20(P)'!U488/100</f>
        <v>0</v>
      </c>
      <c r="L28" s="33"/>
      <c r="M28" s="33"/>
      <c r="N28" s="33"/>
      <c r="O28" s="32">
        <f t="shared" si="6"/>
        <v>11025.8</v>
      </c>
      <c r="P28" s="32">
        <f t="shared" si="7"/>
        <v>10732.810000000001</v>
      </c>
      <c r="Q28" s="32">
        <f t="shared" si="8"/>
        <v>6240.45</v>
      </c>
      <c r="R28" s="31">
        <f t="shared" si="3"/>
        <v>0</v>
      </c>
      <c r="S28" s="31">
        <v>0</v>
      </c>
    </row>
    <row r="29" spans="1:19" ht="27" customHeight="1">
      <c r="A29" s="35">
        <v>25</v>
      </c>
      <c r="B29" s="44" t="s">
        <v>53</v>
      </c>
      <c r="C29" s="29">
        <f>'[1]budget2017-18(District)'!G4025</f>
        <v>0</v>
      </c>
      <c r="D29" s="29">
        <f>'[1]budget2017-18(District)'!J4025</f>
        <v>0</v>
      </c>
      <c r="E29" s="29">
        <f>'[1]budget2017-18(District)'!M4025</f>
        <v>0</v>
      </c>
      <c r="F29" s="29">
        <f>'[1]State Budget 2018-19(P)'!G1687</f>
        <v>5126.92</v>
      </c>
      <c r="G29" s="29">
        <f>'[1]State Budget 2018-19(P)'!J1687</f>
        <v>4057.5</v>
      </c>
      <c r="H29" s="29">
        <f>'[1]State Budget 2018-19(P)'!M1687</f>
        <v>3370.3199999999997</v>
      </c>
      <c r="I29" s="33">
        <f>'[1]CSS Budget 2019-20(P)'!G489/100</f>
        <v>4.2025</v>
      </c>
      <c r="J29" s="33">
        <f>'[1]CSS Budget 2019-20(P)'!N489/100</f>
        <v>0.2025</v>
      </c>
      <c r="K29" s="33">
        <f>'[1]CSS Budget 2019-20(P)'!U489/100</f>
        <v>0</v>
      </c>
      <c r="L29" s="33"/>
      <c r="M29" s="33"/>
      <c r="N29" s="33"/>
      <c r="O29" s="32">
        <f t="shared" si="6"/>
        <v>5131.1225</v>
      </c>
      <c r="P29" s="32">
        <f t="shared" si="7"/>
        <v>4057.7025</v>
      </c>
      <c r="Q29" s="32">
        <f t="shared" si="8"/>
        <v>3370.3199999999997</v>
      </c>
      <c r="R29" s="31">
        <f t="shared" si="3"/>
        <v>4.818560380725759</v>
      </c>
      <c r="S29" s="31">
        <f aca="true" t="shared" si="9" ref="S29:S43">SUM(K29/J29)*100</f>
        <v>0</v>
      </c>
    </row>
    <row r="30" spans="1:19" ht="24" customHeight="1">
      <c r="A30" s="35">
        <v>26</v>
      </c>
      <c r="B30" s="45" t="s">
        <v>91</v>
      </c>
      <c r="C30" s="29">
        <f>'[1]budget2017-18(District)'!G4026</f>
        <v>0</v>
      </c>
      <c r="D30" s="29">
        <f>'[1]budget2017-18(District)'!J4026</f>
        <v>0</v>
      </c>
      <c r="E30" s="29">
        <f>'[1]budget2017-18(District)'!M4026</f>
        <v>0</v>
      </c>
      <c r="F30" s="29">
        <f>'[1]State Budget 2018-19(P)'!G1688</f>
        <v>117510.70999999999</v>
      </c>
      <c r="G30" s="29">
        <f>'[1]State Budget 2018-19(P)'!J1688</f>
        <v>104409.32</v>
      </c>
      <c r="H30" s="29">
        <f>'[1]State Budget 2018-19(P)'!M1688</f>
        <v>92681.92000000001</v>
      </c>
      <c r="I30" s="33">
        <f>'[1]CSS Budget 2019-20(P)'!G490/100</f>
        <v>614.9839</v>
      </c>
      <c r="J30" s="33">
        <f>'[1]CSS Budget 2019-20(P)'!N490/100</f>
        <v>460.82179999999994</v>
      </c>
      <c r="K30" s="33">
        <f>'[1]CSS Budget 2019-20(P)'!U490/100</f>
        <v>436.0773999999999</v>
      </c>
      <c r="L30" s="33" t="e">
        <f>#REF!</f>
        <v>#REF!</v>
      </c>
      <c r="M30" s="33" t="e">
        <f>#REF!</f>
        <v>#REF!</v>
      </c>
      <c r="N30" s="33" t="e">
        <f>#REF!</f>
        <v>#REF!</v>
      </c>
      <c r="O30" s="32" t="e">
        <f t="shared" si="6"/>
        <v>#REF!</v>
      </c>
      <c r="P30" s="32" t="e">
        <f t="shared" si="7"/>
        <v>#REF!</v>
      </c>
      <c r="Q30" s="32" t="e">
        <f t="shared" si="8"/>
        <v>#REF!</v>
      </c>
      <c r="R30" s="31">
        <f t="shared" si="3"/>
        <v>74.93233562699771</v>
      </c>
      <c r="S30" s="31">
        <f t="shared" si="9"/>
        <v>94.63037555948958</v>
      </c>
    </row>
    <row r="31" spans="1:19" ht="24.75" customHeight="1">
      <c r="A31" s="35">
        <v>27</v>
      </c>
      <c r="B31" s="44" t="s">
        <v>90</v>
      </c>
      <c r="C31" s="29">
        <f>'[1]budget2017-18(District)'!G4027</f>
        <v>0</v>
      </c>
      <c r="D31" s="29">
        <f>'[1]budget2017-18(District)'!J4027</f>
        <v>0</v>
      </c>
      <c r="E31" s="29">
        <f>'[1]budget2017-18(District)'!M4027</f>
        <v>0</v>
      </c>
      <c r="F31" s="29">
        <f>'[1]State Budget 2018-19(P)'!G1689</f>
        <v>38844.630000000005</v>
      </c>
      <c r="G31" s="29">
        <f>'[1]State Budget 2018-19(P)'!J1689</f>
        <v>33544.61000000001</v>
      </c>
      <c r="H31" s="29">
        <f>'[1]State Budget 2018-19(P)'!M1689</f>
        <v>27753.209999999995</v>
      </c>
      <c r="I31" s="33">
        <f>'[1]CSS Budget 2019-20(P)'!G491/100</f>
        <v>47.336499999999994</v>
      </c>
      <c r="J31" s="33">
        <f>'[1]CSS Budget 2019-20(P)'!N491/100</f>
        <v>18.3977</v>
      </c>
      <c r="K31" s="33">
        <f>'[1]CSS Budget 2019-20(P)'!U491/100</f>
        <v>14.2898</v>
      </c>
      <c r="L31" s="33"/>
      <c r="M31" s="33"/>
      <c r="N31" s="33"/>
      <c r="O31" s="32">
        <f t="shared" si="6"/>
        <v>38891.9665</v>
      </c>
      <c r="P31" s="32">
        <f t="shared" si="7"/>
        <v>33563.00770000001</v>
      </c>
      <c r="Q31" s="32">
        <f t="shared" si="8"/>
        <v>27767.499799999994</v>
      </c>
      <c r="R31" s="31">
        <f t="shared" si="3"/>
        <v>38.8657801062605</v>
      </c>
      <c r="S31" s="31">
        <f t="shared" si="9"/>
        <v>77.67166547992412</v>
      </c>
    </row>
    <row r="32" spans="1:19" ht="27.75" customHeight="1">
      <c r="A32" s="35">
        <v>28</v>
      </c>
      <c r="B32" s="37" t="s">
        <v>57</v>
      </c>
      <c r="C32" s="29">
        <f>'[1]budget2017-18(District)'!G4029</f>
        <v>0</v>
      </c>
      <c r="D32" s="29">
        <f>'[1]budget2017-18(District)'!J4029</f>
        <v>0</v>
      </c>
      <c r="E32" s="29">
        <f>'[1]budget2017-18(District)'!M4029</f>
        <v>0</v>
      </c>
      <c r="F32" s="29">
        <f>'[1]State Budget 2018-19(P)'!G1691</f>
        <v>24203.579999999998</v>
      </c>
      <c r="G32" s="29">
        <f>'[1]State Budget 2018-19(P)'!J1691</f>
        <v>23734.25</v>
      </c>
      <c r="H32" s="29">
        <f>'[1]State Budget 2018-19(P)'!M1691</f>
        <v>23348.170000000006</v>
      </c>
      <c r="I32" s="33">
        <f>'[1]CSS Budget 2019-20(P)'!G492/100</f>
        <v>30</v>
      </c>
      <c r="J32" s="33">
        <f>'[1]CSS Budget 2019-20(P)'!N492/100</f>
        <v>3.5145</v>
      </c>
      <c r="K32" s="33">
        <f>'[1]CSS Budget 2019-20(P)'!U492/100</f>
        <v>3.5145</v>
      </c>
      <c r="L32" s="33"/>
      <c r="M32" s="33"/>
      <c r="N32" s="33"/>
      <c r="O32" s="32">
        <f t="shared" si="6"/>
        <v>24233.579999999998</v>
      </c>
      <c r="P32" s="32">
        <f t="shared" si="7"/>
        <v>23737.7645</v>
      </c>
      <c r="Q32" s="32">
        <f t="shared" si="8"/>
        <v>23351.684500000007</v>
      </c>
      <c r="R32" s="31">
        <f t="shared" si="3"/>
        <v>11.715</v>
      </c>
      <c r="S32" s="31">
        <f t="shared" si="9"/>
        <v>100</v>
      </c>
    </row>
    <row r="33" spans="1:19" ht="27.75" customHeight="1">
      <c r="A33" s="35">
        <v>29</v>
      </c>
      <c r="B33" s="41" t="s">
        <v>89</v>
      </c>
      <c r="C33" s="29"/>
      <c r="D33" s="29"/>
      <c r="E33" s="29"/>
      <c r="F33" s="29"/>
      <c r="G33" s="29"/>
      <c r="H33" s="29"/>
      <c r="I33" s="33">
        <f>'[1]CSS Budget 2019-20(P)'!G493/100</f>
        <v>0.6409999999999999</v>
      </c>
      <c r="J33" s="33">
        <f>'[1]CSS Budget 2019-20(P)'!N493/100</f>
        <v>0.6409999999999999</v>
      </c>
      <c r="K33" s="33">
        <f>'[1]CSS Budget 2019-20(P)'!U493/100</f>
        <v>0.1167</v>
      </c>
      <c r="L33" s="33"/>
      <c r="M33" s="33"/>
      <c r="N33" s="33"/>
      <c r="O33" s="32"/>
      <c r="P33" s="32"/>
      <c r="Q33" s="32"/>
      <c r="R33" s="31">
        <f t="shared" si="3"/>
        <v>100</v>
      </c>
      <c r="S33" s="31">
        <f t="shared" si="9"/>
        <v>18.205928237129488</v>
      </c>
    </row>
    <row r="34" spans="1:19" ht="27.75" customHeight="1">
      <c r="A34" s="35">
        <v>30</v>
      </c>
      <c r="B34" s="42" t="s">
        <v>58</v>
      </c>
      <c r="C34" s="29">
        <f>'[1]budget2017-18(District)'!G4030</f>
        <v>0</v>
      </c>
      <c r="D34" s="29">
        <f>'[1]budget2017-18(District)'!J4030</f>
        <v>0</v>
      </c>
      <c r="E34" s="29">
        <f>'[1]budget2017-18(District)'!M4030</f>
        <v>0</v>
      </c>
      <c r="F34" s="29">
        <f>'[1]State Budget 2018-19(P)'!G1692</f>
        <v>74688.64</v>
      </c>
      <c r="G34" s="29">
        <f>'[1]State Budget 2018-19(P)'!J1692</f>
        <v>69701.51999999999</v>
      </c>
      <c r="H34" s="29">
        <f>'[1]State Budget 2018-19(P)'!M1692</f>
        <v>52076.060000000005</v>
      </c>
      <c r="I34" s="33">
        <f>'[1]CSS Budget 2019-20(P)'!G494/100</f>
        <v>263.20050000000003</v>
      </c>
      <c r="J34" s="33">
        <f>'[1]CSS Budget 2019-20(P)'!N494/100</f>
        <v>230.5097</v>
      </c>
      <c r="K34" s="33">
        <f>'[1]CSS Budget 2019-20(P)'!U494/100</f>
        <v>107.96310000000001</v>
      </c>
      <c r="L34" s="33" t="e">
        <f>#REF!</f>
        <v>#REF!</v>
      </c>
      <c r="M34" s="33" t="e">
        <f>#REF!</f>
        <v>#REF!</v>
      </c>
      <c r="N34" s="33" t="e">
        <f>#REF!</f>
        <v>#REF!</v>
      </c>
      <c r="O34" s="32" t="e">
        <f aca="true" t="shared" si="10" ref="O34:O46">+C34+F34+I34+L34</f>
        <v>#REF!</v>
      </c>
      <c r="P34" s="32" t="e">
        <f aca="true" t="shared" si="11" ref="P34:P46">+D34+G34+J34+M34</f>
        <v>#REF!</v>
      </c>
      <c r="Q34" s="32" t="e">
        <f aca="true" t="shared" si="12" ref="Q34:Q46">+E34+H34+K34+N34</f>
        <v>#REF!</v>
      </c>
      <c r="R34" s="31">
        <f t="shared" si="3"/>
        <v>87.57950687783647</v>
      </c>
      <c r="S34" s="31">
        <f t="shared" si="9"/>
        <v>46.83668409615734</v>
      </c>
    </row>
    <row r="35" spans="1:19" ht="24.75" customHeight="1">
      <c r="A35" s="35">
        <v>31</v>
      </c>
      <c r="B35" s="43" t="s">
        <v>59</v>
      </c>
      <c r="C35" s="29">
        <f>'[1]budget2017-18(District)'!G4031</f>
        <v>0</v>
      </c>
      <c r="D35" s="29">
        <f>'[1]budget2017-18(District)'!J4031</f>
        <v>0</v>
      </c>
      <c r="E35" s="29">
        <f>'[1]budget2017-18(District)'!M4031</f>
        <v>0</v>
      </c>
      <c r="F35" s="29">
        <f>'[1]State Budget 2018-19(P)'!G1693</f>
        <v>5882.030000000001</v>
      </c>
      <c r="G35" s="29">
        <f>'[1]State Budget 2018-19(P)'!J1693</f>
        <v>2989</v>
      </c>
      <c r="H35" s="29">
        <f>'[1]State Budget 2018-19(P)'!M1693</f>
        <v>2798.16</v>
      </c>
      <c r="I35" s="33">
        <f>'[1]CSS Budget 2019-20(P)'!G495/100</f>
        <v>733.8400999999999</v>
      </c>
      <c r="J35" s="33">
        <f>'[1]CSS Budget 2019-20(P)'!N495/100</f>
        <v>302.6658</v>
      </c>
      <c r="K35" s="33">
        <f>'[1]CSS Budget 2019-20(P)'!U495/100</f>
        <v>302.6658</v>
      </c>
      <c r="L35" s="33" t="e">
        <f>#REF!</f>
        <v>#REF!</v>
      </c>
      <c r="M35" s="33" t="e">
        <f>#REF!</f>
        <v>#REF!</v>
      </c>
      <c r="N35" s="33" t="e">
        <f>#REF!</f>
        <v>#REF!</v>
      </c>
      <c r="O35" s="32" t="e">
        <f t="shared" si="10"/>
        <v>#REF!</v>
      </c>
      <c r="P35" s="32" t="e">
        <f t="shared" si="11"/>
        <v>#REF!</v>
      </c>
      <c r="Q35" s="32" t="e">
        <f t="shared" si="12"/>
        <v>#REF!</v>
      </c>
      <c r="R35" s="31">
        <f t="shared" si="3"/>
        <v>41.24410753786827</v>
      </c>
      <c r="S35" s="31">
        <f t="shared" si="9"/>
        <v>100</v>
      </c>
    </row>
    <row r="36" spans="1:19" ht="24" customHeight="1">
      <c r="A36" s="35">
        <v>32</v>
      </c>
      <c r="B36" s="37" t="s">
        <v>88</v>
      </c>
      <c r="C36" s="29">
        <f>'[1]budget2017-18(District)'!G4039</f>
        <v>0</v>
      </c>
      <c r="D36" s="29">
        <f>'[1]budget2017-18(District)'!J4039</f>
        <v>0</v>
      </c>
      <c r="E36" s="29">
        <f>'[1]budget2017-18(District)'!M4039</f>
        <v>0</v>
      </c>
      <c r="F36" s="29">
        <f>'[1]State Budget 2018-19(P)'!G1701</f>
        <v>58478.98</v>
      </c>
      <c r="G36" s="29">
        <f>'[1]State Budget 2018-19(P)'!J1701</f>
        <v>57984.35</v>
      </c>
      <c r="H36" s="29">
        <f>'[1]State Budget 2018-19(P)'!M1701</f>
        <v>53525.43</v>
      </c>
      <c r="I36" s="33">
        <f>'[1]sumary(MainCRORE)'!G59</f>
        <v>494.6463</v>
      </c>
      <c r="J36" s="33">
        <f>'[1]sumary(MainCRORE)'!H59</f>
        <v>299.0233</v>
      </c>
      <c r="K36" s="33">
        <f>'[1]sumary(MainCRORE)'!I59</f>
        <v>226.0469</v>
      </c>
      <c r="L36" s="33"/>
      <c r="M36" s="33"/>
      <c r="N36" s="33"/>
      <c r="O36" s="32">
        <f t="shared" si="10"/>
        <v>58973.6263</v>
      </c>
      <c r="P36" s="32">
        <f t="shared" si="11"/>
        <v>58283.3733</v>
      </c>
      <c r="Q36" s="32">
        <f t="shared" si="12"/>
        <v>53751.4769</v>
      </c>
      <c r="R36" s="31">
        <f t="shared" si="3"/>
        <v>60.451943135933696</v>
      </c>
      <c r="S36" s="31">
        <f t="shared" si="9"/>
        <v>75.59507904567971</v>
      </c>
    </row>
    <row r="37" spans="1:19" ht="23.25" customHeight="1">
      <c r="A37" s="35">
        <v>33</v>
      </c>
      <c r="B37" s="42" t="s">
        <v>63</v>
      </c>
      <c r="C37" s="29">
        <f>'[1]budget2017-18(District)'!G4040</f>
        <v>0</v>
      </c>
      <c r="D37" s="29">
        <f>'[1]budget2017-18(District)'!J4040</f>
        <v>0</v>
      </c>
      <c r="E37" s="29">
        <f>'[1]budget2017-18(District)'!M4040</f>
        <v>0</v>
      </c>
      <c r="F37" s="29">
        <f>'[1]State Budget 2018-19(P)'!G1702</f>
        <v>3919.16</v>
      </c>
      <c r="G37" s="29">
        <f>'[1]State Budget 2018-19(P)'!J1702</f>
        <v>2210.84</v>
      </c>
      <c r="H37" s="29">
        <f>'[1]State Budget 2018-19(P)'!M1702</f>
        <v>2071.4300000000003</v>
      </c>
      <c r="I37" s="33">
        <f>'[1]CSS Budget 2019-20(P)'!G502/100</f>
        <v>27.3802</v>
      </c>
      <c r="J37" s="33">
        <f>'[1]CSS Budget 2019-20(P)'!N502/100</f>
        <v>21.813500000000005</v>
      </c>
      <c r="K37" s="33">
        <f>'[1]CSS Budget 2019-20(P)'!U502/100</f>
        <v>21.79</v>
      </c>
      <c r="L37" s="33"/>
      <c r="M37" s="33"/>
      <c r="N37" s="33"/>
      <c r="O37" s="32">
        <f t="shared" si="10"/>
        <v>3946.5402</v>
      </c>
      <c r="P37" s="32">
        <f t="shared" si="11"/>
        <v>2232.6535000000003</v>
      </c>
      <c r="Q37" s="32">
        <f t="shared" si="12"/>
        <v>2093.2200000000003</v>
      </c>
      <c r="R37" s="31">
        <f t="shared" si="3"/>
        <v>79.66888481457406</v>
      </c>
      <c r="S37" s="31">
        <f t="shared" si="9"/>
        <v>99.89226854929284</v>
      </c>
    </row>
    <row r="38" spans="1:19" ht="49.5" customHeight="1">
      <c r="A38" s="35">
        <v>34</v>
      </c>
      <c r="B38" s="41" t="s">
        <v>87</v>
      </c>
      <c r="C38" s="29">
        <f>'[1]budget2017-18(District)'!G4042</f>
        <v>0</v>
      </c>
      <c r="D38" s="29">
        <f>'[1]budget2017-18(District)'!J4042</f>
        <v>0</v>
      </c>
      <c r="E38" s="29">
        <f>'[1]budget2017-18(District)'!M4042</f>
        <v>0</v>
      </c>
      <c r="F38" s="29">
        <f>'[1]State Budget 2018-19(P)'!G1704</f>
        <v>29010.510000000002</v>
      </c>
      <c r="G38" s="29">
        <f>'[1]State Budget 2018-19(P)'!J1704</f>
        <v>28949.070000000003</v>
      </c>
      <c r="H38" s="29">
        <f>'[1]State Budget 2018-19(P)'!M1704</f>
        <v>22467.2</v>
      </c>
      <c r="I38" s="40">
        <f>'[1]CSS Budget 2019-20(P)'!G503/100</f>
        <v>656.7732000000001</v>
      </c>
      <c r="J38" s="40">
        <f>'[1]CSS Budget 2019-20(P)'!N503/100</f>
        <v>386.3636</v>
      </c>
      <c r="K38" s="40">
        <f>'[1]CSS Budget 2019-20(P)'!U503/100</f>
        <v>368.23449999999997</v>
      </c>
      <c r="L38" s="40"/>
      <c r="M38" s="40"/>
      <c r="N38" s="40"/>
      <c r="O38" s="39">
        <f t="shared" si="10"/>
        <v>29667.2832</v>
      </c>
      <c r="P38" s="39">
        <f t="shared" si="11"/>
        <v>29335.433600000004</v>
      </c>
      <c r="Q38" s="39">
        <f t="shared" si="12"/>
        <v>22835.4345</v>
      </c>
      <c r="R38" s="31">
        <f t="shared" si="3"/>
        <v>58.827552646788874</v>
      </c>
      <c r="S38" s="31">
        <f t="shared" si="9"/>
        <v>95.30776191131875</v>
      </c>
    </row>
    <row r="39" spans="1:19" ht="36.75" customHeight="1">
      <c r="A39" s="35">
        <v>35</v>
      </c>
      <c r="B39" s="38" t="s">
        <v>67</v>
      </c>
      <c r="C39" s="29">
        <f>'[1]budget2017-18(District)'!G4044</f>
        <v>0</v>
      </c>
      <c r="D39" s="29">
        <f>'[1]budget2017-18(District)'!J4044</f>
        <v>0</v>
      </c>
      <c r="E39" s="29">
        <f>'[1]budget2017-18(District)'!M4044</f>
        <v>0</v>
      </c>
      <c r="F39" s="29">
        <f>'[1]State Budget 2018-19(P)'!G1706</f>
        <v>1432.57</v>
      </c>
      <c r="G39" s="29">
        <f>'[1]State Budget 2018-19(P)'!J1706</f>
        <v>1391.08</v>
      </c>
      <c r="H39" s="29">
        <f>'[1]State Budget 2018-19(P)'!M1706</f>
        <v>1200.8200000000002</v>
      </c>
      <c r="I39" s="33">
        <f>'[1]sumary(MainCRORE)'!G66</f>
        <v>57.2301</v>
      </c>
      <c r="J39" s="33">
        <f>'[1]sumary(MainCRORE)'!H66</f>
        <v>21.717699999999997</v>
      </c>
      <c r="K39" s="33">
        <f>'[1]sumary(MainCRORE)'!I66</f>
        <v>21.3583</v>
      </c>
      <c r="L39" s="33"/>
      <c r="M39" s="33"/>
      <c r="N39" s="33"/>
      <c r="O39" s="32">
        <f t="shared" si="10"/>
        <v>1489.8001</v>
      </c>
      <c r="P39" s="32">
        <f t="shared" si="11"/>
        <v>1412.7976999999998</v>
      </c>
      <c r="Q39" s="32">
        <f t="shared" si="12"/>
        <v>1222.1783000000003</v>
      </c>
      <c r="R39" s="31">
        <f t="shared" si="3"/>
        <v>37.9480378332381</v>
      </c>
      <c r="S39" s="31">
        <f t="shared" si="9"/>
        <v>98.3451286278013</v>
      </c>
    </row>
    <row r="40" spans="1:19" ht="24" customHeight="1">
      <c r="A40" s="35">
        <v>36</v>
      </c>
      <c r="B40" s="37" t="s">
        <v>68</v>
      </c>
      <c r="C40" s="29">
        <f>'[1]budget2017-18(District)'!G4046</f>
        <v>0</v>
      </c>
      <c r="D40" s="29">
        <f>'[1]budget2017-18(District)'!J4046</f>
        <v>0</v>
      </c>
      <c r="E40" s="29">
        <f>'[1]budget2017-18(District)'!M4046</f>
        <v>0</v>
      </c>
      <c r="F40" s="29">
        <f>'[1]State Budget 2018-19(P)'!G1708</f>
        <v>43571.79000000001</v>
      </c>
      <c r="G40" s="29">
        <f>'[1]State Budget 2018-19(P)'!J1708</f>
        <v>42475.13000000001</v>
      </c>
      <c r="H40" s="29">
        <f>'[1]State Budget 2018-19(P)'!M1708</f>
        <v>36726.83</v>
      </c>
      <c r="I40" s="33">
        <f>'[1]CSS Budget 2019-20(P)'!G506/100</f>
        <v>2.2451</v>
      </c>
      <c r="J40" s="33">
        <f>'[1]CSS Budget 2019-20(P)'!N506/100</f>
        <v>1.8774000000000002</v>
      </c>
      <c r="K40" s="33">
        <f>'[1]CSS Budget 2019-20(P)'!U506/100</f>
        <v>1.6538</v>
      </c>
      <c r="L40" s="33"/>
      <c r="M40" s="33"/>
      <c r="N40" s="33"/>
      <c r="O40" s="32">
        <f t="shared" si="10"/>
        <v>43574.03510000001</v>
      </c>
      <c r="P40" s="32">
        <f t="shared" si="11"/>
        <v>42477.00740000001</v>
      </c>
      <c r="Q40" s="32">
        <f t="shared" si="12"/>
        <v>36728.4838</v>
      </c>
      <c r="R40" s="31">
        <f t="shared" si="3"/>
        <v>83.62211037370274</v>
      </c>
      <c r="S40" s="31">
        <f t="shared" si="9"/>
        <v>88.08991157984445</v>
      </c>
    </row>
    <row r="41" spans="1:19" ht="23.25" customHeight="1">
      <c r="A41" s="35">
        <v>37</v>
      </c>
      <c r="B41" s="37" t="s">
        <v>69</v>
      </c>
      <c r="C41" s="29">
        <f>'[1]budget2017-18(District)'!G4047</f>
        <v>0</v>
      </c>
      <c r="D41" s="29">
        <f>'[1]budget2017-18(District)'!J4047</f>
        <v>0</v>
      </c>
      <c r="E41" s="29">
        <f>'[1]budget2017-18(District)'!M4047</f>
        <v>0</v>
      </c>
      <c r="F41" s="29">
        <f>'[1]State Budget 2018-19(P)'!G1709</f>
        <v>27795.96</v>
      </c>
      <c r="G41" s="29">
        <f>'[1]State Budget 2018-19(P)'!J1709</f>
        <v>26947.209999999992</v>
      </c>
      <c r="H41" s="29">
        <f>'[1]State Budget 2018-19(P)'!M1709</f>
        <v>20634.22</v>
      </c>
      <c r="I41" s="33">
        <f>'[1]CSS Budget 2019-20(P)'!G507/100</f>
        <v>40.455</v>
      </c>
      <c r="J41" s="33">
        <f>'[1]CSS Budget 2019-20(P)'!N507/100</f>
        <v>17.965</v>
      </c>
      <c r="K41" s="33">
        <f>'[1]sumary(MainCRORE)'!I68</f>
        <v>17.8312</v>
      </c>
      <c r="L41" s="33"/>
      <c r="M41" s="33"/>
      <c r="N41" s="33"/>
      <c r="O41" s="32">
        <f t="shared" si="10"/>
        <v>27836.415</v>
      </c>
      <c r="P41" s="32">
        <f t="shared" si="11"/>
        <v>26965.174999999992</v>
      </c>
      <c r="Q41" s="32">
        <f t="shared" si="12"/>
        <v>20652.0512</v>
      </c>
      <c r="R41" s="31">
        <f t="shared" si="3"/>
        <v>44.40736620936844</v>
      </c>
      <c r="S41" s="31">
        <f t="shared" si="9"/>
        <v>99.2552184803785</v>
      </c>
    </row>
    <row r="42" spans="1:19" ht="24" customHeight="1">
      <c r="A42" s="35">
        <v>38</v>
      </c>
      <c r="B42" s="37" t="s">
        <v>70</v>
      </c>
      <c r="C42" s="29">
        <f>'[1]budget2017-18(District)'!G4048</f>
        <v>0</v>
      </c>
      <c r="D42" s="29">
        <f>'[1]budget2017-18(District)'!J4048</f>
        <v>0</v>
      </c>
      <c r="E42" s="29">
        <f>'[1]budget2017-18(District)'!M4048</f>
        <v>0</v>
      </c>
      <c r="F42" s="29">
        <f>'[1]State Budget 2018-19(P)'!G1710</f>
        <v>11109.32</v>
      </c>
      <c r="G42" s="29">
        <f>'[1]State Budget 2018-19(P)'!J1710</f>
        <v>7128.43</v>
      </c>
      <c r="H42" s="29">
        <f>'[1]State Budget 2018-19(P)'!M1710</f>
        <v>5879.86</v>
      </c>
      <c r="I42" s="33">
        <f>'[1]CSS Budget 2019-20(P)'!G508/100</f>
        <v>489.10020000000003</v>
      </c>
      <c r="J42" s="33">
        <f>'[1]CSS Budget 2019-20(P)'!N508/100</f>
        <v>301.86469999999997</v>
      </c>
      <c r="K42" s="33">
        <f>'[1]CSS Budget 2019-20(P)'!U508/100</f>
        <v>242.34859999999998</v>
      </c>
      <c r="L42" s="33" t="e">
        <f>#REF!</f>
        <v>#REF!</v>
      </c>
      <c r="M42" s="33" t="e">
        <f>#REF!</f>
        <v>#REF!</v>
      </c>
      <c r="N42" s="33" t="e">
        <f>#REF!</f>
        <v>#REF!</v>
      </c>
      <c r="O42" s="32" t="e">
        <f t="shared" si="10"/>
        <v>#REF!</v>
      </c>
      <c r="P42" s="32" t="e">
        <f t="shared" si="11"/>
        <v>#REF!</v>
      </c>
      <c r="Q42" s="32" t="e">
        <f t="shared" si="12"/>
        <v>#REF!</v>
      </c>
      <c r="R42" s="31">
        <f t="shared" si="3"/>
        <v>61.718375907431636</v>
      </c>
      <c r="S42" s="31">
        <f t="shared" si="9"/>
        <v>80.28384902242627</v>
      </c>
    </row>
    <row r="43" spans="1:19" ht="27.75" customHeight="1">
      <c r="A43" s="35">
        <v>39</v>
      </c>
      <c r="B43" s="36" t="s">
        <v>71</v>
      </c>
      <c r="C43" s="29">
        <f>'[1]budget2017-18(District)'!G4051</f>
        <v>0</v>
      </c>
      <c r="D43" s="29">
        <f>'[1]budget2017-18(District)'!J4051</f>
        <v>0</v>
      </c>
      <c r="E43" s="29">
        <f>'[1]budget2017-18(District)'!M4051</f>
        <v>0</v>
      </c>
      <c r="F43" s="29">
        <f>'[1]State Budget 2018-19(P)'!G1711</f>
        <v>191410.38999999998</v>
      </c>
      <c r="G43" s="29">
        <f>'[1]State Budget 2018-19(P)'!J1711</f>
        <v>186211.28999999998</v>
      </c>
      <c r="H43" s="29">
        <f>'[1]State Budget 2018-19(P)'!M1711</f>
        <v>177840.18999999997</v>
      </c>
      <c r="I43" s="33">
        <f>'[1]CSS Budget 2019-20(P)'!G509/100</f>
        <v>8.8368</v>
      </c>
      <c r="J43" s="33">
        <f>'[1]CSS Budget 2019-20(P)'!N509/100</f>
        <v>4.68</v>
      </c>
      <c r="K43" s="33">
        <f>'[1]CSS Budget 2019-20(P)'!U509/100</f>
        <v>4.3825</v>
      </c>
      <c r="L43" s="33"/>
      <c r="M43" s="33"/>
      <c r="N43" s="33"/>
      <c r="O43" s="32">
        <f t="shared" si="10"/>
        <v>191419.22679999997</v>
      </c>
      <c r="P43" s="32">
        <f t="shared" si="11"/>
        <v>186215.96999999997</v>
      </c>
      <c r="Q43" s="32">
        <f t="shared" si="12"/>
        <v>177844.57249999998</v>
      </c>
      <c r="R43" s="31">
        <f t="shared" si="3"/>
        <v>52.96034763715372</v>
      </c>
      <c r="S43" s="31">
        <f t="shared" si="9"/>
        <v>93.6431623931624</v>
      </c>
    </row>
    <row r="44" spans="1:19" ht="26.25" customHeight="1">
      <c r="A44" s="35">
        <v>40</v>
      </c>
      <c r="B44" s="36" t="s">
        <v>86</v>
      </c>
      <c r="C44" s="29">
        <f>'[1]budget2017-18(District)'!G4053</f>
        <v>0</v>
      </c>
      <c r="D44" s="29">
        <f>'[1]budget2017-18(District)'!J4053</f>
        <v>0</v>
      </c>
      <c r="E44" s="29">
        <f>'[1]budget2017-18(District)'!M4053</f>
        <v>0</v>
      </c>
      <c r="F44" s="29">
        <f>'[1]State Budget 2018-19(P)'!G1713</f>
        <v>8545.09</v>
      </c>
      <c r="G44" s="29">
        <f>'[1]State Budget 2018-19(P)'!J1713</f>
        <v>8545</v>
      </c>
      <c r="H44" s="29">
        <f>'[1]State Budget 2018-19(P)'!M1713</f>
        <v>8493</v>
      </c>
      <c r="I44" s="33">
        <f>'[1]CSS Budget 2019-20(P)'!G510/100</f>
        <v>10.135399999999999</v>
      </c>
      <c r="J44" s="33">
        <f>'[1]CSS Budget 2019-20(P)'!N510/100</f>
        <v>0</v>
      </c>
      <c r="K44" s="33">
        <f>'[1]CSS Budget 2019-20(P)'!U510/100</f>
        <v>0</v>
      </c>
      <c r="L44" s="33"/>
      <c r="M44" s="33"/>
      <c r="N44" s="33"/>
      <c r="O44" s="32">
        <f t="shared" si="10"/>
        <v>8555.2254</v>
      </c>
      <c r="P44" s="32">
        <f t="shared" si="11"/>
        <v>8545</v>
      </c>
      <c r="Q44" s="32">
        <f t="shared" si="12"/>
        <v>8493</v>
      </c>
      <c r="R44" s="31">
        <f t="shared" si="3"/>
        <v>0</v>
      </c>
      <c r="S44" s="31">
        <v>0</v>
      </c>
    </row>
    <row r="45" spans="1:19" ht="21.75" customHeight="1">
      <c r="A45" s="35">
        <v>41</v>
      </c>
      <c r="B45" s="36" t="s">
        <v>75</v>
      </c>
      <c r="C45" s="29">
        <f>'[1]budget2017-18(District)'!G4055</f>
        <v>0</v>
      </c>
      <c r="D45" s="29">
        <f>'[1]budget2017-18(District)'!J4055</f>
        <v>0</v>
      </c>
      <c r="E45" s="29">
        <f>'[1]budget2017-18(District)'!M4055</f>
        <v>0</v>
      </c>
      <c r="F45" s="29">
        <f>'[1]State Budget 2018-19(P)'!G1715</f>
        <v>3459.19</v>
      </c>
      <c r="G45" s="29">
        <f>'[1]State Budget 2018-19(P)'!J1715</f>
        <v>2941.8</v>
      </c>
      <c r="H45" s="29">
        <f>'[1]State Budget 2018-19(P)'!M1715</f>
        <v>276.31</v>
      </c>
      <c r="I45" s="33">
        <f>'[1]CSS Budget 2019-20(P)'!G511/100</f>
        <v>113.4778</v>
      </c>
      <c r="J45" s="33">
        <f>'[1]CSS Budget 2019-20(P)'!N511/100</f>
        <v>113.47690000000003</v>
      </c>
      <c r="K45" s="33">
        <f>'[1]CSS Budget 2019-20(P)'!U511/100</f>
        <v>100.24790000000002</v>
      </c>
      <c r="L45" s="33"/>
      <c r="M45" s="33"/>
      <c r="N45" s="33"/>
      <c r="O45" s="32">
        <f t="shared" si="10"/>
        <v>3572.6678</v>
      </c>
      <c r="P45" s="32">
        <f t="shared" si="11"/>
        <v>3055.2769000000003</v>
      </c>
      <c r="Q45" s="32">
        <f t="shared" si="12"/>
        <v>376.5579</v>
      </c>
      <c r="R45" s="31">
        <f t="shared" si="3"/>
        <v>99.99920689333071</v>
      </c>
      <c r="S45" s="31">
        <f>SUM(K45/J45)*100</f>
        <v>88.34212073117965</v>
      </c>
    </row>
    <row r="46" spans="1:19" ht="26.25" customHeight="1">
      <c r="A46" s="35">
        <v>42</v>
      </c>
      <c r="B46" s="34" t="s">
        <v>82</v>
      </c>
      <c r="C46" s="29">
        <f>'[1]budget2017-18(District)'!G4062</f>
        <v>0</v>
      </c>
      <c r="D46" s="29">
        <f>'[1]budget2017-18(District)'!J4062</f>
        <v>0</v>
      </c>
      <c r="E46" s="29">
        <f>'[1]budget2017-18(District)'!M4062</f>
        <v>0</v>
      </c>
      <c r="F46" s="29">
        <f>'[1]State Budget 2018-19(P)'!G1723</f>
        <v>1623606.2300000002</v>
      </c>
      <c r="G46" s="29">
        <f>'[1]State Budget 2018-19(P)'!J1723</f>
        <v>861998.62</v>
      </c>
      <c r="H46" s="29">
        <f>'[1]State Budget 2018-19(P)'!M1723</f>
        <v>801374.48</v>
      </c>
      <c r="I46" s="33">
        <f>'[1]CSS Budget 2019-20(P)'!G512/100</f>
        <v>1217.3589</v>
      </c>
      <c r="J46" s="33">
        <f>'[1]sumary(MainCRORE)'!H81</f>
        <v>777.5278</v>
      </c>
      <c r="K46" s="33">
        <f>'[1]sumary(MainCRORE)'!I81</f>
        <v>777.2566</v>
      </c>
      <c r="L46" s="33"/>
      <c r="M46" s="33"/>
      <c r="N46" s="33"/>
      <c r="O46" s="32">
        <f t="shared" si="10"/>
        <v>1624823.5889000003</v>
      </c>
      <c r="P46" s="32">
        <f t="shared" si="11"/>
        <v>862776.1478</v>
      </c>
      <c r="Q46" s="32">
        <f t="shared" si="12"/>
        <v>802151.7366</v>
      </c>
      <c r="R46" s="31">
        <f t="shared" si="3"/>
        <v>63.87005508400193</v>
      </c>
      <c r="S46" s="31">
        <f>SUM(K46/J46)*100</f>
        <v>99.96512021820956</v>
      </c>
    </row>
    <row r="47" spans="1:19" ht="26.25" customHeight="1">
      <c r="A47" s="30"/>
      <c r="B47" s="22" t="s">
        <v>85</v>
      </c>
      <c r="C47" s="29">
        <f aca="true" t="shared" si="13" ref="C47:Q47">SUM(C5:C46)</f>
        <v>0</v>
      </c>
      <c r="D47" s="29">
        <f t="shared" si="13"/>
        <v>0</v>
      </c>
      <c r="E47" s="29">
        <f t="shared" si="13"/>
        <v>0</v>
      </c>
      <c r="F47" s="29" t="e">
        <f t="shared" si="13"/>
        <v>#REF!</v>
      </c>
      <c r="G47" s="29" t="e">
        <f t="shared" si="13"/>
        <v>#REF!</v>
      </c>
      <c r="H47" s="29" t="e">
        <f t="shared" si="13"/>
        <v>#REF!</v>
      </c>
      <c r="I47" s="28">
        <f t="shared" si="13"/>
        <v>8788.1624</v>
      </c>
      <c r="J47" s="28">
        <f t="shared" si="13"/>
        <v>6113.709150000001</v>
      </c>
      <c r="K47" s="28">
        <f t="shared" si="13"/>
        <v>5374.496499999999</v>
      </c>
      <c r="L47" s="28" t="e">
        <f t="shared" si="13"/>
        <v>#REF!</v>
      </c>
      <c r="M47" s="28" t="e">
        <f t="shared" si="13"/>
        <v>#REF!</v>
      </c>
      <c r="N47" s="28" t="e">
        <f t="shared" si="13"/>
        <v>#REF!</v>
      </c>
      <c r="O47" s="28" t="e">
        <f t="shared" si="13"/>
        <v>#REF!</v>
      </c>
      <c r="P47" s="28" t="e">
        <f t="shared" si="13"/>
        <v>#REF!</v>
      </c>
      <c r="Q47" s="28" t="e">
        <f t="shared" si="13"/>
        <v>#REF!</v>
      </c>
      <c r="R47" s="27">
        <f t="shared" si="3"/>
        <v>69.56754861516899</v>
      </c>
      <c r="S47" s="27">
        <f>SUM(K47/J47)*100</f>
        <v>87.90893331914552</v>
      </c>
    </row>
    <row r="49" ht="28.5" customHeight="1">
      <c r="I49" s="26"/>
    </row>
    <row r="51" ht="16.5" customHeight="1">
      <c r="I51" s="25" t="s">
        <v>84</v>
      </c>
    </row>
    <row r="52" ht="12.75">
      <c r="C52" s="25"/>
    </row>
  </sheetData>
  <sheetProtection/>
  <mergeCells count="3">
    <mergeCell ref="B1:S1"/>
    <mergeCell ref="I2:K2"/>
    <mergeCell ref="R2:S2"/>
  </mergeCells>
  <printOptions horizontalCentered="1"/>
  <pageMargins left="0.118110236220472" right="0.118110236220472" top="0.15748031496063" bottom="0.15748031496063" header="0.31496062992126" footer="0.31496062992126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5"/>
  <sheetViews>
    <sheetView view="pageBreakPreview" zoomScale="85" zoomScaleSheetLayoutView="85" zoomScalePageLayoutView="0" workbookViewId="0" topLeftCell="A67">
      <selection activeCell="S6" sqref="S6"/>
    </sheetView>
  </sheetViews>
  <sheetFormatPr defaultColWidth="9.140625" defaultRowHeight="12.75"/>
  <cols>
    <col min="1" max="1" width="6.8515625" style="126" customWidth="1"/>
    <col min="2" max="2" width="8.421875" style="126" customWidth="1"/>
    <col min="3" max="3" width="34.140625" style="126" customWidth="1"/>
    <col min="4" max="6" width="0.13671875" style="126" hidden="1" customWidth="1"/>
    <col min="7" max="7" width="11.421875" style="126" hidden="1" customWidth="1"/>
    <col min="8" max="8" width="9.7109375" style="126" hidden="1" customWidth="1"/>
    <col min="9" max="9" width="8.57421875" style="126" hidden="1" customWidth="1"/>
    <col min="10" max="10" width="0.13671875" style="126" hidden="1" customWidth="1"/>
    <col min="11" max="11" width="8.57421875" style="126" hidden="1" customWidth="1"/>
    <col min="12" max="13" width="0.13671875" style="126" hidden="1" customWidth="1"/>
    <col min="14" max="14" width="8.140625" style="126" hidden="1" customWidth="1"/>
    <col min="15" max="15" width="4.421875" style="126" hidden="1" customWidth="1"/>
    <col min="16" max="16" width="20.421875" style="126" customWidth="1"/>
    <col min="17" max="17" width="18.140625" style="126" customWidth="1"/>
    <col min="18" max="18" width="17.57421875" style="126" customWidth="1"/>
    <col min="19" max="19" width="21.28125" style="126" customWidth="1"/>
    <col min="20" max="20" width="24.8515625" style="126" customWidth="1"/>
    <col min="21" max="21" width="0.42578125" style="126" customWidth="1"/>
    <col min="22" max="16384" width="9.140625" style="126" customWidth="1"/>
  </cols>
  <sheetData>
    <row r="1" spans="1:20" ht="57" customHeight="1">
      <c r="A1" s="189" t="s">
        <v>195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</row>
    <row r="2" spans="7:20" ht="27.75" customHeight="1">
      <c r="G2" s="157" t="s">
        <v>1</v>
      </c>
      <c r="L2" s="157" t="s">
        <v>2</v>
      </c>
      <c r="P2" s="190" t="s">
        <v>194</v>
      </c>
      <c r="Q2" s="190"/>
      <c r="R2" s="190"/>
      <c r="S2" s="191" t="s">
        <v>4</v>
      </c>
      <c r="T2" s="192"/>
    </row>
    <row r="3" spans="1:20" ht="57" customHeight="1">
      <c r="A3" s="156"/>
      <c r="B3" s="155" t="s">
        <v>5</v>
      </c>
      <c r="C3" s="154" t="s">
        <v>6</v>
      </c>
      <c r="D3" s="153" t="s">
        <v>107</v>
      </c>
      <c r="E3" s="152" t="s">
        <v>106</v>
      </c>
      <c r="F3" s="152" t="s">
        <v>105</v>
      </c>
      <c r="G3" s="153" t="s">
        <v>107</v>
      </c>
      <c r="H3" s="152" t="s">
        <v>106</v>
      </c>
      <c r="I3" s="152" t="s">
        <v>105</v>
      </c>
      <c r="J3" s="151" t="s">
        <v>11</v>
      </c>
      <c r="K3" s="151" t="s">
        <v>12</v>
      </c>
      <c r="L3" s="151" t="s">
        <v>13</v>
      </c>
      <c r="M3" s="153" t="s">
        <v>107</v>
      </c>
      <c r="N3" s="152" t="s">
        <v>106</v>
      </c>
      <c r="O3" s="152" t="s">
        <v>105</v>
      </c>
      <c r="P3" s="151" t="s">
        <v>193</v>
      </c>
      <c r="Q3" s="151" t="s">
        <v>103</v>
      </c>
      <c r="R3" s="150" t="s">
        <v>192</v>
      </c>
      <c r="S3" s="149" t="s">
        <v>14</v>
      </c>
      <c r="T3" s="149" t="s">
        <v>15</v>
      </c>
    </row>
    <row r="4" spans="2:20" ht="17.25" customHeight="1">
      <c r="B4" s="148" t="s">
        <v>16</v>
      </c>
      <c r="C4" s="148">
        <v>1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7">
        <v>2</v>
      </c>
      <c r="Q4" s="147">
        <v>3</v>
      </c>
      <c r="R4" s="147">
        <v>4</v>
      </c>
      <c r="S4" s="146">
        <v>5</v>
      </c>
      <c r="T4" s="146">
        <v>6</v>
      </c>
    </row>
    <row r="5" spans="2:20" ht="22.5" customHeight="1">
      <c r="B5" s="137">
        <v>1</v>
      </c>
      <c r="C5" s="145" t="s">
        <v>17</v>
      </c>
      <c r="D5" s="128">
        <f>'[1]budget2017-18(District)'!G3988</f>
        <v>0</v>
      </c>
      <c r="E5" s="128">
        <f>'[1]budget2017-18(District)'!J3988</f>
        <v>0</v>
      </c>
      <c r="F5" s="128">
        <f>'[1]budget2017-18(District)'!M3988</f>
        <v>0</v>
      </c>
      <c r="G5" s="128">
        <f>'[1]State Budget 2018-19(P)'!G1652/100</f>
        <v>178.2299</v>
      </c>
      <c r="H5" s="128">
        <f>'[1]State Budget 2018-19(P)'!J1652/100</f>
        <v>162.4065</v>
      </c>
      <c r="I5" s="128">
        <f>'[1]State Budget 2018-19(P)'!M30/100</f>
        <v>141.70669999999998</v>
      </c>
      <c r="J5" s="128">
        <f>'[1]CSS Budget 2019-20(P)'!G465/100</f>
        <v>346.8884</v>
      </c>
      <c r="K5" s="128">
        <f>'[1]CSS Budget 2019-20(P)'!N465/100</f>
        <v>214.0459</v>
      </c>
      <c r="L5" s="128">
        <f>'[1]CSS Budget 2019-20(P)'!U465/100</f>
        <v>213.9973</v>
      </c>
      <c r="M5" s="128"/>
      <c r="N5" s="128"/>
      <c r="O5" s="128"/>
      <c r="P5" s="133">
        <f>'[1]sumary(MainCRORE)'!D8</f>
        <v>178.2299</v>
      </c>
      <c r="Q5" s="133">
        <f>'[1]sumary(MainCRORE)'!E8</f>
        <v>162.4065</v>
      </c>
      <c r="R5" s="133">
        <f>'[1]sumary(MainCRORE)'!F8</f>
        <v>141.70669999999998</v>
      </c>
      <c r="S5" s="132">
        <f aca="true" t="shared" si="0" ref="S5:S36">SUM(Q5/P5)*100</f>
        <v>91.12191613191727</v>
      </c>
      <c r="T5" s="132">
        <f aca="true" t="shared" si="1" ref="T5:T36">SUM(R5/Q5)*100</f>
        <v>87.25432787480796</v>
      </c>
    </row>
    <row r="6" spans="2:20" ht="22.5" customHeight="1">
      <c r="B6" s="21">
        <v>2</v>
      </c>
      <c r="C6" s="142" t="s">
        <v>18</v>
      </c>
      <c r="D6" s="128">
        <f>'[1]budget2017-18(District)'!G3989</f>
        <v>0</v>
      </c>
      <c r="E6" s="128">
        <f>'[1]budget2017-18(District)'!J3989</f>
        <v>0</v>
      </c>
      <c r="F6" s="128">
        <f>'[1]budget2017-18(District)'!M3989</f>
        <v>0</v>
      </c>
      <c r="G6" s="128">
        <f>'[1]State Budget 2018-19(P)'!G1653/100</f>
        <v>270.05789999999996</v>
      </c>
      <c r="H6" s="128">
        <f>'[1]State Budget 2018-19(P)'!J1653/100</f>
        <v>201.7995</v>
      </c>
      <c r="I6" s="128">
        <f>'[1]State Budget 2018-19(P)'!M1653/100</f>
        <v>193.93009999999998</v>
      </c>
      <c r="J6" s="128" t="e">
        <f>'[1]CSS Budget 2019-20(P)'!#REF!/100</f>
        <v>#REF!</v>
      </c>
      <c r="K6" s="128" t="e">
        <f>'[1]CSS Budget 2019-20(P)'!#REF!/100</f>
        <v>#REF!</v>
      </c>
      <c r="L6" s="128" t="e">
        <f>'[1]CSS Budget 2019-20(P)'!#REF!/100</f>
        <v>#REF!</v>
      </c>
      <c r="M6" s="128"/>
      <c r="N6" s="128"/>
      <c r="O6" s="128"/>
      <c r="P6" s="133">
        <f>'[1]sumary(MainCRORE)'!D9</f>
        <v>270.05789999999996</v>
      </c>
      <c r="Q6" s="133">
        <f>'[1]sumary(MainCRORE)'!E9</f>
        <v>201.7995</v>
      </c>
      <c r="R6" s="133">
        <f>'[1]sumary(MainCRORE)'!F9</f>
        <v>193.93009999999998</v>
      </c>
      <c r="S6" s="132">
        <f t="shared" si="0"/>
        <v>74.72453129495564</v>
      </c>
      <c r="T6" s="132">
        <f t="shared" si="1"/>
        <v>96.1003867700366</v>
      </c>
    </row>
    <row r="7" spans="2:20" ht="22.5" customHeight="1">
      <c r="B7" s="21">
        <v>3</v>
      </c>
      <c r="C7" s="141" t="s">
        <v>19</v>
      </c>
      <c r="D7" s="128">
        <f>'[1]budget2017-18(District)'!G3990</f>
        <v>0</v>
      </c>
      <c r="E7" s="128">
        <f>'[1]budget2017-18(District)'!J3990</f>
        <v>0</v>
      </c>
      <c r="F7" s="128">
        <f>'[1]budget2017-18(District)'!M3990</f>
        <v>0</v>
      </c>
      <c r="G7" s="128">
        <f>'[1]State Budget 2018-19(P)'!G1654/100</f>
        <v>303.78999999999996</v>
      </c>
      <c r="H7" s="128">
        <f>'[1]State Budget 2018-19(P)'!J1654/100</f>
        <v>289.8896</v>
      </c>
      <c r="I7" s="128">
        <f>'[1]State Budget 2018-19(P)'!M1654/100</f>
        <v>288.0398</v>
      </c>
      <c r="J7" s="128" t="e">
        <f>'[1]CSS Budget 2019-20(P)'!#REF!/100</f>
        <v>#REF!</v>
      </c>
      <c r="K7" s="128" t="e">
        <f>'[1]CSS Budget 2019-20(P)'!#REF!/100</f>
        <v>#REF!</v>
      </c>
      <c r="L7" s="128" t="e">
        <f>'[1]CSS Budget 2019-20(P)'!#REF!/100</f>
        <v>#REF!</v>
      </c>
      <c r="M7" s="128"/>
      <c r="N7" s="128"/>
      <c r="O7" s="128"/>
      <c r="P7" s="133">
        <f>'[1]sumary(MainCRORE)'!D10</f>
        <v>303.78999999999996</v>
      </c>
      <c r="Q7" s="133">
        <f>'[1]sumary(MainCRORE)'!E10</f>
        <v>289.8896</v>
      </c>
      <c r="R7" s="133">
        <f>'[1]sumary(MainCRORE)'!F10</f>
        <v>288.0398</v>
      </c>
      <c r="S7" s="132">
        <f t="shared" si="0"/>
        <v>95.42433918167154</v>
      </c>
      <c r="T7" s="132">
        <f t="shared" si="1"/>
        <v>99.3618950110663</v>
      </c>
    </row>
    <row r="8" spans="2:20" ht="22.5" customHeight="1">
      <c r="B8" s="137">
        <v>4</v>
      </c>
      <c r="C8" s="142" t="s">
        <v>20</v>
      </c>
      <c r="D8" s="128">
        <f>'[1]budget2017-18(District)'!G3991</f>
        <v>0</v>
      </c>
      <c r="E8" s="128">
        <f>'[1]budget2017-18(District)'!J3991</f>
        <v>0</v>
      </c>
      <c r="F8" s="128">
        <f>'[1]budget2017-18(District)'!M3991</f>
        <v>0</v>
      </c>
      <c r="G8" s="128">
        <f>'[1]State Budget 2018-19(P)'!G1655/100</f>
        <v>274.29599999999994</v>
      </c>
      <c r="H8" s="128">
        <f>'[1]State Budget 2018-19(P)'!J1655/100</f>
        <v>259.9695</v>
      </c>
      <c r="I8" s="128">
        <f>'[1]State Budget 2018-19(P)'!M1655/100</f>
        <v>236.7402999999999</v>
      </c>
      <c r="J8" s="128">
        <f>'[1]CSS Budget 2019-20(P)'!G466/100</f>
        <v>79.1679</v>
      </c>
      <c r="K8" s="128">
        <f>'[1]CSS Budget 2019-20(P)'!N466/100</f>
        <v>54.771800000000006</v>
      </c>
      <c r="L8" s="128">
        <f>'[1]CSS Budget 2019-20(P)'!U466/100</f>
        <v>54.771800000000006</v>
      </c>
      <c r="M8" s="128"/>
      <c r="N8" s="128"/>
      <c r="O8" s="128"/>
      <c r="P8" s="133">
        <f>'[1]sumary(MainCRORE)'!D11</f>
        <v>274.29599999999994</v>
      </c>
      <c r="Q8" s="133">
        <f>'[1]sumary(MainCRORE)'!E11</f>
        <v>259.9695</v>
      </c>
      <c r="R8" s="133">
        <f>'[1]sumary(MainCRORE)'!F11</f>
        <v>236.7402999999999</v>
      </c>
      <c r="S8" s="132">
        <f t="shared" si="0"/>
        <v>94.77699273777235</v>
      </c>
      <c r="T8" s="132">
        <f t="shared" si="1"/>
        <v>91.06464412171424</v>
      </c>
    </row>
    <row r="9" spans="2:20" ht="22.5" customHeight="1">
      <c r="B9" s="21">
        <v>5</v>
      </c>
      <c r="C9" s="140" t="s">
        <v>191</v>
      </c>
      <c r="D9" s="128">
        <f>'[1]budget2017-18(District)'!G3992</f>
        <v>0</v>
      </c>
      <c r="E9" s="128">
        <f>'[1]budget2017-18(District)'!J3992</f>
        <v>0</v>
      </c>
      <c r="F9" s="128">
        <f>'[1]budget2017-18(District)'!M3992</f>
        <v>0</v>
      </c>
      <c r="G9" s="128">
        <f>'[1]State Budget 2018-19(P)'!G1656/100</f>
        <v>1.077</v>
      </c>
      <c r="H9" s="128">
        <f>'[1]State Budget 2018-19(P)'!J1656/100</f>
        <v>1.077</v>
      </c>
      <c r="I9" s="128">
        <f>'[1]State Budget 2018-19(P)'!M1656/100</f>
        <v>0.7576999999999999</v>
      </c>
      <c r="J9" s="128">
        <f>'[1]CSS Budget 2019-20(P)'!G467/100</f>
        <v>20.5</v>
      </c>
      <c r="K9" s="128">
        <f>'[1]CSS Budget 2019-20(P)'!N467/100</f>
        <v>0</v>
      </c>
      <c r="L9" s="128">
        <f>'[1]CSS Budget 2019-20(P)'!U467/100</f>
        <v>0</v>
      </c>
      <c r="M9" s="128">
        <f>'[1]budget2018-19EAP(Scheme)'!O14/100</f>
        <v>211.0959</v>
      </c>
      <c r="N9" s="128">
        <f>'[1]budget2018-19EAP(Scheme)'!R14/100</f>
        <v>51.2166</v>
      </c>
      <c r="O9" s="128">
        <f>'[1]budget2018-19EAP(Scheme)'!AD14/100</f>
        <v>117.1</v>
      </c>
      <c r="P9" s="133">
        <f>'[1]sumary(MainCRORE)'!D12</f>
        <v>1.077</v>
      </c>
      <c r="Q9" s="133">
        <f>'[1]sumary(MainCRORE)'!E12</f>
        <v>1.077</v>
      </c>
      <c r="R9" s="133">
        <f>'[1]sumary(MainCRORE)'!F12</f>
        <v>0.7576999999999999</v>
      </c>
      <c r="S9" s="132">
        <f t="shared" si="0"/>
        <v>100</v>
      </c>
      <c r="T9" s="132">
        <f t="shared" si="1"/>
        <v>70.35283194057567</v>
      </c>
    </row>
    <row r="10" spans="2:20" ht="22.5" customHeight="1">
      <c r="B10" s="21">
        <v>6</v>
      </c>
      <c r="C10" s="142" t="s">
        <v>22</v>
      </c>
      <c r="D10" s="128">
        <f>'[1]budget2017-18(District)'!G3993</f>
        <v>0</v>
      </c>
      <c r="E10" s="128">
        <f>'[1]budget2017-18(District)'!J3993</f>
        <v>0</v>
      </c>
      <c r="F10" s="128">
        <f>'[1]budget2017-18(District)'!M3993</f>
        <v>0</v>
      </c>
      <c r="G10" s="128">
        <f>'[1]State Budget 2018-19(P)'!G1657/100</f>
        <v>260.01160000000004</v>
      </c>
      <c r="H10" s="128">
        <f>'[1]State Budget 2018-19(P)'!J1657/100</f>
        <v>252.7187</v>
      </c>
      <c r="I10" s="128">
        <f>'[1]State Budget 2018-19(P)'!M1657/100</f>
        <v>231.6918</v>
      </c>
      <c r="J10" s="128">
        <f>'[1]CSS Budget 2019-20(P)'!G468/100</f>
        <v>24.49230000000001</v>
      </c>
      <c r="K10" s="128">
        <f>'[1]CSS Budget 2019-20(P)'!N468/100</f>
        <v>21.247799999999998</v>
      </c>
      <c r="L10" s="128">
        <f>'[1]CSS Budget 2019-20(P)'!U468/100</f>
        <v>16.6279</v>
      </c>
      <c r="M10" s="128"/>
      <c r="N10" s="128"/>
      <c r="O10" s="128"/>
      <c r="P10" s="133">
        <f>'[1]sumary(MainCRORE)'!D13</f>
        <v>260.01160000000004</v>
      </c>
      <c r="Q10" s="133">
        <f>'[1]sumary(MainCRORE)'!E13</f>
        <v>252.7187</v>
      </c>
      <c r="R10" s="133">
        <f>'[1]sumary(MainCRORE)'!F13</f>
        <v>231.6918</v>
      </c>
      <c r="S10" s="132">
        <f t="shared" si="0"/>
        <v>97.1951636003932</v>
      </c>
      <c r="T10" s="132">
        <f t="shared" si="1"/>
        <v>91.67972136608806</v>
      </c>
    </row>
    <row r="11" spans="2:20" ht="22.5" customHeight="1">
      <c r="B11" s="137">
        <v>7</v>
      </c>
      <c r="C11" s="140" t="s">
        <v>23</v>
      </c>
      <c r="D11" s="128">
        <f>'[1]budget2017-18(District)'!G3994</f>
        <v>0</v>
      </c>
      <c r="E11" s="128">
        <f>'[1]budget2017-18(District)'!J3994</f>
        <v>0</v>
      </c>
      <c r="F11" s="128">
        <f>'[1]budget2017-18(District)'!M3994</f>
        <v>0</v>
      </c>
      <c r="G11" s="128">
        <f>'[1]State Budget 2018-19(P)'!G1658/100</f>
        <v>66.9554</v>
      </c>
      <c r="H11" s="128">
        <f>'[1]State Budget 2018-19(P)'!J1658/100</f>
        <v>51.55740000000001</v>
      </c>
      <c r="I11" s="128">
        <f>'[1]State Budget 2018-19(P)'!M1658/100</f>
        <v>49.6377</v>
      </c>
      <c r="J11" s="128">
        <f>'[1]CSS Budget 2019-20(P)'!G469/100</f>
        <v>3.14</v>
      </c>
      <c r="K11" s="128">
        <f>'[1]CSS Budget 2019-20(P)'!N469/100</f>
        <v>2.6</v>
      </c>
      <c r="L11" s="128">
        <f>'[1]CSS Budget 2019-20(P)'!U469/100</f>
        <v>0</v>
      </c>
      <c r="M11" s="128"/>
      <c r="N11" s="128"/>
      <c r="O11" s="128"/>
      <c r="P11" s="133">
        <f>'[1]sumary(MainCRORE)'!D14</f>
        <v>66.9554</v>
      </c>
      <c r="Q11" s="133">
        <f>'[1]sumary(MainCRORE)'!E14</f>
        <v>51.55740000000001</v>
      </c>
      <c r="R11" s="133">
        <f>'[1]sumary(MainCRORE)'!F14</f>
        <v>49.6377</v>
      </c>
      <c r="S11" s="132">
        <f t="shared" si="0"/>
        <v>77.00260173189916</v>
      </c>
      <c r="T11" s="132">
        <f t="shared" si="1"/>
        <v>96.27657717417867</v>
      </c>
    </row>
    <row r="12" spans="2:20" ht="22.5" customHeight="1">
      <c r="B12" s="21">
        <v>8</v>
      </c>
      <c r="C12" s="142" t="s">
        <v>24</v>
      </c>
      <c r="D12" s="128">
        <f>'[1]budget2017-18(District)'!G3995</f>
        <v>0</v>
      </c>
      <c r="E12" s="128">
        <f>'[1]budget2017-18(District)'!J3995</f>
        <v>0</v>
      </c>
      <c r="F12" s="128">
        <f>'[1]budget2017-18(District)'!M3995</f>
        <v>0</v>
      </c>
      <c r="G12" s="128">
        <f>'[1]State Budget 2018-19(P)'!G1659/100</f>
        <v>26.470100000000002</v>
      </c>
      <c r="H12" s="128">
        <f>'[1]State Budget 2018-19(P)'!J1659/100</f>
        <v>16.909100000000002</v>
      </c>
      <c r="I12" s="128">
        <f>'[1]State Budget 2018-19(P)'!M1659/100</f>
        <v>15.53</v>
      </c>
      <c r="J12" s="128">
        <f>'[1]CSS Budget 2019-20(P)'!G470/100</f>
        <v>21.183000000000003</v>
      </c>
      <c r="K12" s="128">
        <f>'[1]CSS Budget 2019-20(P)'!N470/100</f>
        <v>7.3395</v>
      </c>
      <c r="L12" s="128">
        <f>'[1]CSS Budget 2019-20(P)'!U470/100</f>
        <v>6.9933000000000005</v>
      </c>
      <c r="M12" s="128"/>
      <c r="N12" s="128"/>
      <c r="O12" s="128"/>
      <c r="P12" s="133">
        <f>'[1]sumary(MainCRORE)'!D15</f>
        <v>26.470100000000002</v>
      </c>
      <c r="Q12" s="133">
        <f>'[1]sumary(MainCRORE)'!E15</f>
        <v>16.909100000000002</v>
      </c>
      <c r="R12" s="133">
        <f>'[1]sumary(MainCRORE)'!F15</f>
        <v>15.53</v>
      </c>
      <c r="S12" s="132">
        <f t="shared" si="0"/>
        <v>63.8800004533417</v>
      </c>
      <c r="T12" s="132">
        <f t="shared" si="1"/>
        <v>91.84403664299103</v>
      </c>
    </row>
    <row r="13" spans="2:20" ht="22.5" customHeight="1">
      <c r="B13" s="21">
        <v>9</v>
      </c>
      <c r="C13" s="142" t="s">
        <v>25</v>
      </c>
      <c r="D13" s="128">
        <f>'[1]budget2017-18(District)'!G3996</f>
        <v>0</v>
      </c>
      <c r="E13" s="128">
        <f>'[1]budget2017-18(District)'!J3996</f>
        <v>0</v>
      </c>
      <c r="F13" s="128">
        <f>'[1]budget2017-18(District)'!M3996</f>
        <v>0</v>
      </c>
      <c r="G13" s="128">
        <f>'[1]State Budget 2018-19(P)'!G1660/100</f>
        <v>890.0567000000001</v>
      </c>
      <c r="H13" s="128">
        <f>'[1]State Budget 2018-19(P)'!J1660/100</f>
        <v>613.1215000000001</v>
      </c>
      <c r="I13" s="128">
        <f>'[1]State Budget 2018-19(P)'!M1660/100</f>
        <v>540.6818999999999</v>
      </c>
      <c r="J13" s="128">
        <f>'[1]CSS Budget 2019-20(P)'!G471/100</f>
        <v>146.0427</v>
      </c>
      <c r="K13" s="128">
        <f>'[1]CSS Budget 2019-20(P)'!N471/100</f>
        <v>52.3124</v>
      </c>
      <c r="L13" s="128">
        <f>'[1]CSS Budget 2019-20(P)'!U471/100</f>
        <v>44.961099999999995</v>
      </c>
      <c r="M13" s="128">
        <f>'[1]budget2018-19EAP(Scheme)'!O17/100</f>
        <v>100.0002</v>
      </c>
      <c r="N13" s="128">
        <f>'[1]budget2018-19EAP(Scheme)'!R17/100</f>
        <v>0</v>
      </c>
      <c r="O13" s="128">
        <f>'[1]budget2018-19EAP(Scheme)'!AD17/100</f>
        <v>85</v>
      </c>
      <c r="P13" s="133">
        <f>'[1]sumary(MainCRORE)'!D16</f>
        <v>890.0567000000001</v>
      </c>
      <c r="Q13" s="133">
        <f>'[1]sumary(MainCRORE)'!E16</f>
        <v>613.1215000000001</v>
      </c>
      <c r="R13" s="133">
        <f>'[1]sumary(MainCRORE)'!F16</f>
        <v>540.6818999999999</v>
      </c>
      <c r="S13" s="132">
        <f t="shared" si="0"/>
        <v>68.88566762095044</v>
      </c>
      <c r="T13" s="132">
        <f t="shared" si="1"/>
        <v>88.1851150220633</v>
      </c>
    </row>
    <row r="14" spans="2:20" ht="22.5" customHeight="1">
      <c r="B14" s="137">
        <v>10</v>
      </c>
      <c r="C14" s="141" t="s">
        <v>101</v>
      </c>
      <c r="D14" s="128">
        <f>'[1]budget2017-18(District)'!G3997</f>
        <v>0</v>
      </c>
      <c r="E14" s="128">
        <f>'[1]budget2017-18(District)'!J3997</f>
        <v>0</v>
      </c>
      <c r="F14" s="128">
        <f>'[1]budget2017-18(District)'!M3997</f>
        <v>0</v>
      </c>
      <c r="G14" s="128">
        <f>'[1]State Budget 2018-19(P)'!G1661/100</f>
        <v>233.95249999999996</v>
      </c>
      <c r="H14" s="128">
        <f>'[1]State Budget 2018-19(P)'!J1661/100</f>
        <v>88.48010000000001</v>
      </c>
      <c r="I14" s="128">
        <f>'[1]State Budget 2018-19(P)'!M1661/100</f>
        <v>48.95119999999999</v>
      </c>
      <c r="J14" s="128">
        <f>'[1]CSS Budget 2019-20(P)'!G472/100</f>
        <v>6.4375</v>
      </c>
      <c r="K14" s="128">
        <f>'[1]CSS Budget 2019-20(P)'!N472/100</f>
        <v>3.93</v>
      </c>
      <c r="L14" s="128">
        <f>'[1]CSS Budget 2019-20(P)'!U472/100</f>
        <v>0.5415</v>
      </c>
      <c r="M14" s="128"/>
      <c r="N14" s="128"/>
      <c r="O14" s="128"/>
      <c r="P14" s="133">
        <f>'[1]sumary(MainCRORE)'!D17</f>
        <v>233.95249999999996</v>
      </c>
      <c r="Q14" s="133">
        <f>'[1]sumary(MainCRORE)'!E17</f>
        <v>88.48010000000001</v>
      </c>
      <c r="R14" s="133">
        <f>'[1]sumary(MainCRORE)'!F17</f>
        <v>48.95119999999999</v>
      </c>
      <c r="S14" s="132">
        <f t="shared" si="0"/>
        <v>37.819685619944224</v>
      </c>
      <c r="T14" s="132">
        <f t="shared" si="1"/>
        <v>55.32453060066612</v>
      </c>
    </row>
    <row r="15" spans="2:20" ht="22.5" customHeight="1">
      <c r="B15" s="21">
        <v>11</v>
      </c>
      <c r="C15" s="142" t="s">
        <v>27</v>
      </c>
      <c r="D15" s="128">
        <f>'[1]budget2017-18(District)'!G3998</f>
        <v>0</v>
      </c>
      <c r="E15" s="128">
        <f>'[1]budget2017-18(District)'!J3998</f>
        <v>0</v>
      </c>
      <c r="F15" s="128">
        <f>'[1]budget2017-18(District)'!M3998</f>
        <v>0</v>
      </c>
      <c r="G15" s="128">
        <f>'[1]State Budget 2018-19(P)'!G1662/100</f>
        <v>197.06330000000003</v>
      </c>
      <c r="H15" s="128">
        <f>'[1]State Budget 2018-19(P)'!J1662/100</f>
        <v>167.77169999999998</v>
      </c>
      <c r="I15" s="128">
        <f>'[1]State Budget 2018-19(P)'!M1662/100</f>
        <v>155.96120000000002</v>
      </c>
      <c r="J15" s="128" t="e">
        <f>'[1]CSS Budget 2019-20(P)'!#REF!/100</f>
        <v>#REF!</v>
      </c>
      <c r="K15" s="128" t="e">
        <f>'[1]CSS Budget 2019-20(P)'!#REF!/100</f>
        <v>#REF!</v>
      </c>
      <c r="L15" s="128" t="e">
        <f>'[1]CSS Budget 2019-20(P)'!#REF!/100</f>
        <v>#REF!</v>
      </c>
      <c r="M15" s="128"/>
      <c r="N15" s="128"/>
      <c r="O15" s="128"/>
      <c r="P15" s="133">
        <f>'[1]sumary(MainCRORE)'!D18</f>
        <v>197.06330000000003</v>
      </c>
      <c r="Q15" s="133">
        <f>'[1]sumary(MainCRORE)'!E18</f>
        <v>167.77169999999998</v>
      </c>
      <c r="R15" s="133">
        <f>'[1]sumary(MainCRORE)'!F18</f>
        <v>155.96120000000002</v>
      </c>
      <c r="S15" s="132">
        <f t="shared" si="0"/>
        <v>85.13594362826562</v>
      </c>
      <c r="T15" s="132">
        <f t="shared" si="1"/>
        <v>92.96037412746013</v>
      </c>
    </row>
    <row r="16" spans="2:20" ht="22.5" customHeight="1">
      <c r="B16" s="21">
        <v>12</v>
      </c>
      <c r="C16" s="142" t="s">
        <v>28</v>
      </c>
      <c r="D16" s="128">
        <f>'[1]budget2017-18(District)'!G3999</f>
        <v>0</v>
      </c>
      <c r="E16" s="128">
        <f>'[1]budget2017-18(District)'!J3999</f>
        <v>0</v>
      </c>
      <c r="F16" s="128">
        <f>'[1]budget2017-18(District)'!M3999</f>
        <v>0</v>
      </c>
      <c r="G16" s="128">
        <f>'[1]State Budget 2018-19(P)'!G1663/100</f>
        <v>757.1451000000001</v>
      </c>
      <c r="H16" s="128">
        <f>'[1]State Budget 2018-19(P)'!J1663/100</f>
        <v>665.5061999999999</v>
      </c>
      <c r="I16" s="128">
        <f>'[1]State Budget 2018-19(P)'!M1663/100</f>
        <v>424.2015</v>
      </c>
      <c r="J16" s="128">
        <f>'[1]CSS Budget 2019-20(P)'!G473/100</f>
        <v>1496.2756</v>
      </c>
      <c r="K16" s="128">
        <f>'[1]CSS Budget 2019-20(P)'!N473/100</f>
        <v>1389.6011</v>
      </c>
      <c r="L16" s="128">
        <f>'[1]CSS Budget 2019-20(P)'!U473/100</f>
        <v>1060.2287000000001</v>
      </c>
      <c r="M16" s="128">
        <f>'[1]budget2018-19EAP(Scheme)'!O21/100</f>
        <v>175</v>
      </c>
      <c r="N16" s="128">
        <f>'[1]budget2018-19EAP(Scheme)'!R21/100</f>
        <v>94.05959999999999</v>
      </c>
      <c r="O16" s="128">
        <f>'[1]budget2018-19EAP(Scheme)'!AD21/100</f>
        <v>54.78060000000001</v>
      </c>
      <c r="P16" s="133">
        <f>'[1]sumary(MainCRORE)'!D19</f>
        <v>757.1451000000001</v>
      </c>
      <c r="Q16" s="133">
        <f>'[1]sumary(MainCRORE)'!E19</f>
        <v>665.5061999999999</v>
      </c>
      <c r="R16" s="133">
        <f>'[1]sumary(MainCRORE)'!F19</f>
        <v>424.2015</v>
      </c>
      <c r="S16" s="132">
        <f t="shared" si="0"/>
        <v>87.89678490952393</v>
      </c>
      <c r="T16" s="132">
        <f t="shared" si="1"/>
        <v>63.74117927075662</v>
      </c>
    </row>
    <row r="17" spans="2:20" ht="22.5" customHeight="1">
      <c r="B17" s="137">
        <v>13</v>
      </c>
      <c r="C17" s="140" t="s">
        <v>100</v>
      </c>
      <c r="D17" s="128">
        <f>'[1]budget2017-18(District)'!G4000</f>
        <v>0</v>
      </c>
      <c r="E17" s="128">
        <f>'[1]budget2017-18(District)'!J4000</f>
        <v>0</v>
      </c>
      <c r="F17" s="128">
        <f>'[1]budget2017-18(District)'!M4000</f>
        <v>0</v>
      </c>
      <c r="G17" s="128">
        <f>'[1]State Budget 2018-19(P)'!G1664/100</f>
        <v>80.602</v>
      </c>
      <c r="H17" s="128">
        <f>'[1]State Budget 2018-19(P)'!J1664/100</f>
        <v>80.4807</v>
      </c>
      <c r="I17" s="128">
        <f>'[1]State Budget 2018-19(P)'!M1664/100</f>
        <v>68.0014</v>
      </c>
      <c r="J17" s="128">
        <f>'[1]CSS Budget 2019-20(P)'!G474/100</f>
        <v>41.3104</v>
      </c>
      <c r="K17" s="128">
        <f>'[1]CSS Budget 2019-20(P)'!N474/100</f>
        <v>30</v>
      </c>
      <c r="L17" s="128">
        <f>'[1]CSS Budget 2019-20(P)'!U474/100</f>
        <v>18.709600000000002</v>
      </c>
      <c r="M17" s="128"/>
      <c r="N17" s="128"/>
      <c r="O17" s="128"/>
      <c r="P17" s="133">
        <f>'[1]sumary(MainCRORE)'!D20</f>
        <v>80.602</v>
      </c>
      <c r="Q17" s="133">
        <f>'[1]sumary(MainCRORE)'!E20</f>
        <v>80.4807</v>
      </c>
      <c r="R17" s="133">
        <f>'[1]sumary(MainCRORE)'!F20</f>
        <v>68.0014</v>
      </c>
      <c r="S17" s="132">
        <f t="shared" si="0"/>
        <v>99.84950745639065</v>
      </c>
      <c r="T17" s="132">
        <f t="shared" si="1"/>
        <v>84.49404639870181</v>
      </c>
    </row>
    <row r="18" spans="2:20" ht="22.5" customHeight="1">
      <c r="B18" s="21">
        <v>14</v>
      </c>
      <c r="C18" s="139" t="s">
        <v>30</v>
      </c>
      <c r="D18" s="128">
        <f>'[1]budget2017-18(District)'!G4001</f>
        <v>0</v>
      </c>
      <c r="E18" s="128">
        <f>'[1]budget2017-18(District)'!J4001</f>
        <v>0</v>
      </c>
      <c r="F18" s="128">
        <f>'[1]budget2017-18(District)'!M4001</f>
        <v>0</v>
      </c>
      <c r="G18" s="128">
        <f>'[1]State Budget 2018-19(P)'!G1665/100</f>
        <v>149.2782</v>
      </c>
      <c r="H18" s="128">
        <f>'[1]State Budget 2018-19(P)'!J1665/100</f>
        <v>147.9252</v>
      </c>
      <c r="I18" s="128">
        <f>'[1]State Budget 2018-19(P)'!M1665/100</f>
        <v>141.8323</v>
      </c>
      <c r="J18" s="128" t="e">
        <f>'[1]CSS Budget 2019-20(P)'!#REF!/100</f>
        <v>#REF!</v>
      </c>
      <c r="K18" s="128" t="e">
        <f>'[1]CSS Budget 2019-20(P)'!#REF!/100</f>
        <v>#REF!</v>
      </c>
      <c r="L18" s="128" t="e">
        <f>'[1]CSS Budget 2019-20(P)'!#REF!/100</f>
        <v>#REF!</v>
      </c>
      <c r="M18" s="128"/>
      <c r="N18" s="128"/>
      <c r="O18" s="128"/>
      <c r="P18" s="133">
        <f>'[1]sumary(MainCRORE)'!D21</f>
        <v>149.2782</v>
      </c>
      <c r="Q18" s="133">
        <f>'[1]sumary(MainCRORE)'!E21</f>
        <v>147.9252</v>
      </c>
      <c r="R18" s="133">
        <f>'[1]sumary(MainCRORE)'!F21</f>
        <v>141.8323</v>
      </c>
      <c r="S18" s="132">
        <f t="shared" si="0"/>
        <v>99.09363858888973</v>
      </c>
      <c r="T18" s="132">
        <f t="shared" si="1"/>
        <v>95.88109395829785</v>
      </c>
    </row>
    <row r="19" spans="2:20" ht="22.5" customHeight="1">
      <c r="B19" s="21">
        <v>15</v>
      </c>
      <c r="C19" s="139" t="s">
        <v>31</v>
      </c>
      <c r="D19" s="128">
        <f>'[1]budget2017-18(District)'!G4002</f>
        <v>0</v>
      </c>
      <c r="E19" s="128">
        <f>'[1]budget2017-18(District)'!J4002</f>
        <v>0</v>
      </c>
      <c r="F19" s="128">
        <f>'[1]budget2017-18(District)'!M4002</f>
        <v>0</v>
      </c>
      <c r="G19" s="128">
        <f>'[1]State Budget 2018-19(P)'!G1666/100</f>
        <v>1046.5070999999998</v>
      </c>
      <c r="H19" s="128">
        <f>'[1]State Budget 2018-19(P)'!J1666/100</f>
        <v>808.7444</v>
      </c>
      <c r="I19" s="128">
        <f>'[1]State Budget 2018-19(P)'!M1666/100</f>
        <v>696.5110000000001</v>
      </c>
      <c r="J19" s="128">
        <f>'[1]CSS Budget 2019-20(P)'!G475/100</f>
        <v>26.000700000000002</v>
      </c>
      <c r="K19" s="128">
        <f>'[1]CSS Budget 2019-20(P)'!N475/100</f>
        <v>4.6335500000000005</v>
      </c>
      <c r="L19" s="128">
        <f>'[1]CSS Budget 2019-20(P)'!U475/100</f>
        <v>4.633500000000001</v>
      </c>
      <c r="M19" s="128"/>
      <c r="N19" s="128"/>
      <c r="O19" s="128"/>
      <c r="P19" s="133">
        <f>'[1]sumary(MainCRORE)'!D22</f>
        <v>1046.5070999999998</v>
      </c>
      <c r="Q19" s="133">
        <f>'[1]sumary(MainCRORE)'!E22</f>
        <v>808.7444</v>
      </c>
      <c r="R19" s="133">
        <f>'[1]sumary(MainCRORE)'!F22</f>
        <v>696.5110000000001</v>
      </c>
      <c r="S19" s="132">
        <f t="shared" si="0"/>
        <v>77.2803548107796</v>
      </c>
      <c r="T19" s="132">
        <f t="shared" si="1"/>
        <v>86.12251287304122</v>
      </c>
    </row>
    <row r="20" spans="2:20" ht="22.5" customHeight="1">
      <c r="B20" s="137">
        <v>16</v>
      </c>
      <c r="C20" s="140" t="s">
        <v>190</v>
      </c>
      <c r="D20" s="128">
        <f>'[1]budget2017-18(District)'!G4003</f>
        <v>0</v>
      </c>
      <c r="E20" s="128">
        <f>'[1]budget2017-18(District)'!J4003</f>
        <v>0</v>
      </c>
      <c r="F20" s="128">
        <f>'[1]budget2017-18(District)'!M4003</f>
        <v>0</v>
      </c>
      <c r="G20" s="128">
        <f>'[1]State Budget 2018-19(P)'!G1667/100</f>
        <v>58.1176</v>
      </c>
      <c r="H20" s="128">
        <f>'[1]State Budget 2018-19(P)'!J1667/100</f>
        <v>55.4308</v>
      </c>
      <c r="I20" s="128">
        <f>'[1]State Budget 2018-19(P)'!M1667/100</f>
        <v>43.826899999999995</v>
      </c>
      <c r="J20" s="128">
        <f>'[1]CSS Budget 2019-20(P)'!G476/100</f>
        <v>122.78140000000002</v>
      </c>
      <c r="K20" s="128">
        <f>'[1]CSS Budget 2019-20(P)'!N476/100</f>
        <v>31.2751</v>
      </c>
      <c r="L20" s="128">
        <f>'[1]CSS Budget 2019-20(P)'!U476/100</f>
        <v>22.564100000000003</v>
      </c>
      <c r="M20" s="128"/>
      <c r="N20" s="128"/>
      <c r="O20" s="128"/>
      <c r="P20" s="133">
        <f>'[1]sumary(MainCRORE)'!D23</f>
        <v>58.1176</v>
      </c>
      <c r="Q20" s="133">
        <f>'[1]sumary(MainCRORE)'!E23</f>
        <v>55.4308</v>
      </c>
      <c r="R20" s="133">
        <f>'[1]sumary(MainCRORE)'!F23</f>
        <v>43.826899999999995</v>
      </c>
      <c r="S20" s="132">
        <f t="shared" si="0"/>
        <v>95.37695981940065</v>
      </c>
      <c r="T20" s="132">
        <f t="shared" si="1"/>
        <v>79.06597054345237</v>
      </c>
    </row>
    <row r="21" spans="2:20" ht="22.5" customHeight="1">
      <c r="B21" s="21">
        <v>17</v>
      </c>
      <c r="C21" s="142" t="s">
        <v>33</v>
      </c>
      <c r="D21" s="128">
        <f>'[1]budget2017-18(District)'!G4004</f>
        <v>0</v>
      </c>
      <c r="E21" s="128">
        <f>'[1]budget2017-18(District)'!J4004</f>
        <v>0</v>
      </c>
      <c r="F21" s="128">
        <f>'[1]budget2017-18(District)'!M4004</f>
        <v>0</v>
      </c>
      <c r="G21" s="128">
        <f>'[1]State Budget 2018-19(P)'!G1668/100</f>
        <v>255.00010000000003</v>
      </c>
      <c r="H21" s="128">
        <f>'[1]State Budget 2018-19(P)'!J1668/100</f>
        <v>118.23459999999999</v>
      </c>
      <c r="I21" s="128">
        <f>'[1]State Budget 2018-19(P)'!M1668/100</f>
        <v>118.23459999999999</v>
      </c>
      <c r="J21" s="128" t="e">
        <f>'[1]CSS Budget 2019-20(P)'!#REF!/100</f>
        <v>#REF!</v>
      </c>
      <c r="K21" s="128" t="e">
        <f>'[1]CSS Budget 2019-20(P)'!#REF!/100</f>
        <v>#REF!</v>
      </c>
      <c r="L21" s="128" t="e">
        <f>'[1]CSS Budget 2019-20(P)'!#REF!/100</f>
        <v>#REF!</v>
      </c>
      <c r="M21" s="128">
        <f>'[1]budget2018-19EAP(Scheme)'!O32/100</f>
        <v>120.1604</v>
      </c>
      <c r="N21" s="128">
        <f>'[1]budget2018-19EAP(Scheme)'!R32/100</f>
        <v>15.380799999999999</v>
      </c>
      <c r="O21" s="128">
        <f>'[1]budget2018-19EAP(Scheme)'!AD32/100</f>
        <v>15.380799999999999</v>
      </c>
      <c r="P21" s="133">
        <f>'[1]sumary(MainCRORE)'!D24</f>
        <v>255.00010000000003</v>
      </c>
      <c r="Q21" s="133">
        <f>'[1]sumary(MainCRORE)'!E24</f>
        <v>118.23459999999999</v>
      </c>
      <c r="R21" s="133">
        <f>'[1]sumary(MainCRORE)'!F24</f>
        <v>118.23459999999999</v>
      </c>
      <c r="S21" s="132">
        <f t="shared" si="0"/>
        <v>46.366491620983666</v>
      </c>
      <c r="T21" s="132">
        <f t="shared" si="1"/>
        <v>100</v>
      </c>
    </row>
    <row r="22" spans="2:20" ht="22.5" customHeight="1">
      <c r="B22" s="21">
        <v>18</v>
      </c>
      <c r="C22" s="141" t="s">
        <v>34</v>
      </c>
      <c r="D22" s="128">
        <f>'[1]budget2017-18(District)'!G4005</f>
        <v>0</v>
      </c>
      <c r="E22" s="128">
        <f>'[1]budget2017-18(District)'!J4005</f>
        <v>0</v>
      </c>
      <c r="F22" s="128">
        <f>'[1]budget2017-18(District)'!M4005</f>
        <v>0</v>
      </c>
      <c r="G22" s="128">
        <f>'[1]State Budget 2018-19(P)'!G1669/100</f>
        <v>14.828600000000002</v>
      </c>
      <c r="H22" s="128">
        <f>'[1]State Budget 2018-19(P)'!J1669/100</f>
        <v>13.3</v>
      </c>
      <c r="I22" s="128">
        <f>'[1]State Budget 2018-19(P)'!M1669/100</f>
        <v>13.3</v>
      </c>
      <c r="J22" s="128" t="e">
        <f>'[1]CSS Budget 2019-20(P)'!#REF!/100</f>
        <v>#REF!</v>
      </c>
      <c r="K22" s="128" t="e">
        <f>'[1]CSS Budget 2019-20(P)'!#REF!/100</f>
        <v>#REF!</v>
      </c>
      <c r="L22" s="128" t="e">
        <f>'[1]CSS Budget 2019-20(P)'!#REF!/100</f>
        <v>#REF!</v>
      </c>
      <c r="M22" s="128"/>
      <c r="N22" s="128"/>
      <c r="O22" s="128"/>
      <c r="P22" s="133">
        <f>'[1]sumary(MainCRORE)'!D25</f>
        <v>14.828600000000002</v>
      </c>
      <c r="Q22" s="133">
        <f>'[1]sumary(MainCRORE)'!E25</f>
        <v>13.3</v>
      </c>
      <c r="R22" s="133">
        <f>'[1]sumary(MainCRORE)'!F25</f>
        <v>13.3</v>
      </c>
      <c r="S22" s="132">
        <f t="shared" si="0"/>
        <v>89.69154202015025</v>
      </c>
      <c r="T22" s="132">
        <f t="shared" si="1"/>
        <v>100</v>
      </c>
    </row>
    <row r="23" spans="2:20" ht="22.5" customHeight="1">
      <c r="B23" s="137">
        <v>19</v>
      </c>
      <c r="C23" s="139" t="s">
        <v>35</v>
      </c>
      <c r="D23" s="128">
        <f>'[1]budget2017-18(District)'!G4006</f>
        <v>0</v>
      </c>
      <c r="E23" s="128">
        <f>'[1]budget2017-18(District)'!J4006</f>
        <v>0</v>
      </c>
      <c r="F23" s="128">
        <f>'[1]budget2017-18(District)'!M4006</f>
        <v>0</v>
      </c>
      <c r="G23" s="128">
        <f>'[1]State Budget 2018-19(P)'!G1670/100</f>
        <v>255.9126</v>
      </c>
      <c r="H23" s="128">
        <f>'[1]State Budget 2018-19(P)'!J1670/100</f>
        <v>216.7586</v>
      </c>
      <c r="I23" s="128">
        <f>'[1]State Budget 2018-19(P)'!M1670/100</f>
        <v>195.24919999999997</v>
      </c>
      <c r="J23" s="128">
        <f>'[1]CSS Budget 2019-20(P)'!G477/100</f>
        <v>10.0001</v>
      </c>
      <c r="K23" s="128">
        <f>'[1]CSS Budget 2019-20(P)'!N477/100</f>
        <v>2.0391999999999997</v>
      </c>
      <c r="L23" s="128">
        <f>'[1]CSS Budget 2019-20(P)'!U477/100</f>
        <v>2.0391999999999997</v>
      </c>
      <c r="M23" s="128"/>
      <c r="N23" s="128"/>
      <c r="O23" s="128"/>
      <c r="P23" s="133">
        <f>'[1]sumary(MainCRORE)'!D26</f>
        <v>255.9126</v>
      </c>
      <c r="Q23" s="133">
        <f>'[1]sumary(MainCRORE)'!E26</f>
        <v>216.7586</v>
      </c>
      <c r="R23" s="133">
        <f>'[1]sumary(MainCRORE)'!F26</f>
        <v>195.24919999999997</v>
      </c>
      <c r="S23" s="132">
        <f t="shared" si="0"/>
        <v>84.70024531812814</v>
      </c>
      <c r="T23" s="132">
        <f t="shared" si="1"/>
        <v>90.07679510755281</v>
      </c>
    </row>
    <row r="24" spans="2:20" ht="22.5" customHeight="1">
      <c r="B24" s="21">
        <v>20</v>
      </c>
      <c r="C24" s="141" t="s">
        <v>36</v>
      </c>
      <c r="D24" s="128">
        <f>'[1]budget2017-18(District)'!G4007</f>
        <v>0</v>
      </c>
      <c r="E24" s="128">
        <f>'[1]budget2017-18(District)'!J4007</f>
        <v>0</v>
      </c>
      <c r="F24" s="128">
        <f>'[1]budget2017-18(District)'!M4007</f>
        <v>0</v>
      </c>
      <c r="G24" s="128">
        <f>'[1]State Budget 2018-19(P)'!G1671/100</f>
        <v>44.68</v>
      </c>
      <c r="H24" s="128">
        <f>'[1]State Budget 2018-19(P)'!J1671/100</f>
        <v>19.4888</v>
      </c>
      <c r="I24" s="128">
        <f>'[1]State Budget 2018-19(P)'!M1671/100</f>
        <v>19.0496</v>
      </c>
      <c r="J24" s="128" t="e">
        <f>'[1]CSS Budget 2019-20(P)'!#REF!/100</f>
        <v>#REF!</v>
      </c>
      <c r="K24" s="128" t="e">
        <f>'[1]CSS Budget 2019-20(P)'!#REF!/100</f>
        <v>#REF!</v>
      </c>
      <c r="L24" s="128" t="e">
        <f>'[1]CSS Budget 2019-20(P)'!#REF!/100</f>
        <v>#REF!</v>
      </c>
      <c r="M24" s="128"/>
      <c r="N24" s="128"/>
      <c r="O24" s="128"/>
      <c r="P24" s="133">
        <f>'[1]sumary(MainCRORE)'!D27</f>
        <v>44.68</v>
      </c>
      <c r="Q24" s="133">
        <f>'[1]sumary(MainCRORE)'!E27</f>
        <v>19.4888</v>
      </c>
      <c r="R24" s="133">
        <f>'[1]sumary(MainCRORE)'!F27</f>
        <v>19.0496</v>
      </c>
      <c r="S24" s="132">
        <f t="shared" si="0"/>
        <v>43.618621307072516</v>
      </c>
      <c r="T24" s="132">
        <f t="shared" si="1"/>
        <v>97.74639793111942</v>
      </c>
    </row>
    <row r="25" spans="2:20" ht="22.5" customHeight="1">
      <c r="B25" s="21">
        <v>21</v>
      </c>
      <c r="C25" s="142" t="s">
        <v>37</v>
      </c>
      <c r="D25" s="128">
        <f>'[1]budget2017-18(District)'!G4008</f>
        <v>0</v>
      </c>
      <c r="E25" s="128">
        <f>'[1]budget2017-18(District)'!J4008</f>
        <v>0</v>
      </c>
      <c r="F25" s="128">
        <f>'[1]budget2017-18(District)'!M4008</f>
        <v>0</v>
      </c>
      <c r="G25" s="128">
        <f>'[1]State Budget 2018-19(P)'!G1672/100</f>
        <v>2080.735</v>
      </c>
      <c r="H25" s="128">
        <f>'[1]State Budget 2018-19(P)'!J1672/100</f>
        <v>1847.9589</v>
      </c>
      <c r="I25" s="128">
        <f>'[1]State Budget 2018-19(P)'!M1672/100</f>
        <v>1570.0265000000002</v>
      </c>
      <c r="J25" s="128">
        <f>'[1]CSS Budget 2019-20(P)'!G478/100</f>
        <v>110.0001</v>
      </c>
      <c r="K25" s="128">
        <f>'[1]CSS Budget 2019-20(P)'!N478/100</f>
        <v>59.0637</v>
      </c>
      <c r="L25" s="128">
        <f>'[1]CSS Budget 2019-20(P)'!U478/100</f>
        <v>15.7783</v>
      </c>
      <c r="M25" s="128">
        <f>'[1]budget2018-19EAP(Scheme)'!O35/100</f>
        <v>50</v>
      </c>
      <c r="N25" s="128">
        <f>'[1]budget2018-19EAP(Scheme)'!R35/100</f>
        <v>26.5</v>
      </c>
      <c r="O25" s="128">
        <f>'[1]budget2018-19EAP(Scheme)'!AD35/100</f>
        <v>8.3804</v>
      </c>
      <c r="P25" s="133">
        <f>'[1]sumary(MainCRORE)'!D28</f>
        <v>2080.735</v>
      </c>
      <c r="Q25" s="133">
        <f>'[1]sumary(MainCRORE)'!E28</f>
        <v>1847.9589</v>
      </c>
      <c r="R25" s="133">
        <f>'[1]sumary(MainCRORE)'!F28</f>
        <v>1570.0265000000002</v>
      </c>
      <c r="S25" s="132">
        <f t="shared" si="0"/>
        <v>88.812794517322</v>
      </c>
      <c r="T25" s="132">
        <f t="shared" si="1"/>
        <v>84.96003347260591</v>
      </c>
    </row>
    <row r="26" spans="2:20" ht="22.5" customHeight="1">
      <c r="B26" s="137">
        <v>22</v>
      </c>
      <c r="C26" s="141" t="s">
        <v>189</v>
      </c>
      <c r="D26" s="128">
        <f>'[1]budget2017-18(District)'!G4009</f>
        <v>0</v>
      </c>
      <c r="E26" s="128">
        <f>'[1]budget2017-18(District)'!J4009</f>
        <v>0</v>
      </c>
      <c r="F26" s="128">
        <f>'[1]budget2017-18(District)'!M4009</f>
        <v>0</v>
      </c>
      <c r="G26" s="128">
        <f>'[1]State Budget 2018-19(P)'!G1673/100</f>
        <v>253.4673</v>
      </c>
      <c r="H26" s="128">
        <f>'[1]State Budget 2018-19(P)'!J1673/100</f>
        <v>112.9454</v>
      </c>
      <c r="I26" s="128">
        <f>'[1]State Budget 2018-19(P)'!M1673/100</f>
        <v>85.14439999999999</v>
      </c>
      <c r="J26" s="128" t="e">
        <f>'[1]CSS Budget 2019-20(P)'!#REF!/100</f>
        <v>#REF!</v>
      </c>
      <c r="K26" s="128" t="e">
        <f>'[1]CSS Budget 2019-20(P)'!#REF!/100</f>
        <v>#REF!</v>
      </c>
      <c r="L26" s="128" t="e">
        <f>'[1]CSS Budget 2019-20(P)'!#REF!/100</f>
        <v>#REF!</v>
      </c>
      <c r="M26" s="128"/>
      <c r="N26" s="128"/>
      <c r="O26" s="128"/>
      <c r="P26" s="133">
        <f>'[1]sumary(MainCRORE)'!D29</f>
        <v>253.4673</v>
      </c>
      <c r="Q26" s="133">
        <f>'[1]sumary(MainCRORE)'!E29</f>
        <v>112.9454</v>
      </c>
      <c r="R26" s="133">
        <f>'[1]sumary(MainCRORE)'!F29</f>
        <v>85.14439999999999</v>
      </c>
      <c r="S26" s="132">
        <f t="shared" si="0"/>
        <v>44.56014641730906</v>
      </c>
      <c r="T26" s="132">
        <f t="shared" si="1"/>
        <v>75.3854517315446</v>
      </c>
    </row>
    <row r="27" spans="2:20" ht="22.5" customHeight="1">
      <c r="B27" s="21">
        <v>23</v>
      </c>
      <c r="C27" s="139" t="s">
        <v>188</v>
      </c>
      <c r="D27" s="128">
        <f>'[1]budget2017-18(District)'!G4010</f>
        <v>0</v>
      </c>
      <c r="E27" s="128">
        <f>'[1]budget2017-18(District)'!J4010</f>
        <v>0</v>
      </c>
      <c r="F27" s="128">
        <f>'[1]budget2017-18(District)'!M4010</f>
        <v>0</v>
      </c>
      <c r="G27" s="128">
        <f>'[1]State Budget 2018-19(P)'!G1674/100</f>
        <v>43.5001</v>
      </c>
      <c r="H27" s="128">
        <f>'[1]State Budget 2018-19(P)'!J1674/100</f>
        <v>35.2002</v>
      </c>
      <c r="I27" s="128">
        <f>'[1]State Budget 2018-19(P)'!M1674/100</f>
        <v>16.5721</v>
      </c>
      <c r="J27" s="128">
        <f>'[1]CSS Budget 2019-20(P)'!G479/100</f>
        <v>20</v>
      </c>
      <c r="K27" s="128">
        <f>'[1]CSS Budget 2019-20(P)'!N479/100</f>
        <v>0.7855</v>
      </c>
      <c r="L27" s="128">
        <f>'[1]CSS Budget 2019-20(P)'!U479/100</f>
        <v>0.7154</v>
      </c>
      <c r="M27" s="128"/>
      <c r="N27" s="128"/>
      <c r="O27" s="128"/>
      <c r="P27" s="133">
        <f>'[1]sumary(MainCRORE)'!D30</f>
        <v>43.5001</v>
      </c>
      <c r="Q27" s="133">
        <f>'[1]sumary(MainCRORE)'!E30</f>
        <v>35.2002</v>
      </c>
      <c r="R27" s="133">
        <f>'[1]sumary(MainCRORE)'!F30</f>
        <v>16.5721</v>
      </c>
      <c r="S27" s="132">
        <f t="shared" si="0"/>
        <v>80.91981397743913</v>
      </c>
      <c r="T27" s="132">
        <f t="shared" si="1"/>
        <v>47.0795620479429</v>
      </c>
    </row>
    <row r="28" spans="2:20" ht="25.5" customHeight="1">
      <c r="B28" s="21">
        <v>24</v>
      </c>
      <c r="C28" s="140" t="s">
        <v>187</v>
      </c>
      <c r="D28" s="128">
        <f>'[1]budget2017-18(District)'!G4011</f>
        <v>0</v>
      </c>
      <c r="E28" s="128">
        <f>'[1]budget2017-18(District)'!J4011</f>
        <v>0</v>
      </c>
      <c r="F28" s="128">
        <f>'[1]budget2017-18(District)'!M4011</f>
        <v>0</v>
      </c>
      <c r="G28" s="128">
        <f>'[1]State Budget 2018-19(P)'!G1675/100</f>
        <v>18.5082</v>
      </c>
      <c r="H28" s="128">
        <f>'[1]State Budget 2018-19(P)'!J1675/100</f>
        <v>13.07</v>
      </c>
      <c r="I28" s="128">
        <f>'[1]State Budget 2018-19(P)'!M1675/100</f>
        <v>11.4575</v>
      </c>
      <c r="J28" s="128" t="e">
        <f>'[1]CSS Budget 2019-20(P)'!#REF!/100</f>
        <v>#REF!</v>
      </c>
      <c r="K28" s="128" t="e">
        <f>'[1]CSS Budget 2019-20(P)'!#REF!/100</f>
        <v>#REF!</v>
      </c>
      <c r="L28" s="128" t="e">
        <f>'[1]CSS Budget 2019-20(P)'!#REF!/100</f>
        <v>#REF!</v>
      </c>
      <c r="M28" s="128"/>
      <c r="N28" s="128"/>
      <c r="O28" s="128"/>
      <c r="P28" s="133">
        <f>'[1]sumary(MainCRORE)'!D31</f>
        <v>18.5082</v>
      </c>
      <c r="Q28" s="133">
        <f>'[1]sumary(MainCRORE)'!E31</f>
        <v>13.07</v>
      </c>
      <c r="R28" s="133">
        <f>'[1]sumary(MainCRORE)'!F31</f>
        <v>11.4575</v>
      </c>
      <c r="S28" s="132">
        <f t="shared" si="0"/>
        <v>70.61734798629797</v>
      </c>
      <c r="T28" s="132">
        <f t="shared" si="1"/>
        <v>87.66258607498087</v>
      </c>
    </row>
    <row r="29" spans="2:20" ht="22.5" customHeight="1">
      <c r="B29" s="137">
        <v>25</v>
      </c>
      <c r="C29" s="142" t="s">
        <v>41</v>
      </c>
      <c r="D29" s="128">
        <f>'[1]budget2017-18(District)'!G4012</f>
        <v>0</v>
      </c>
      <c r="E29" s="128">
        <f>'[1]budget2017-18(District)'!J4012</f>
        <v>0</v>
      </c>
      <c r="F29" s="128">
        <f>'[1]budget2017-18(District)'!M4012</f>
        <v>0</v>
      </c>
      <c r="G29" s="128">
        <f>'[1]State Budget 2018-19(P)'!G1676/100</f>
        <v>13.2502</v>
      </c>
      <c r="H29" s="128">
        <f>'[1]State Budget 2018-19(P)'!J1676/100</f>
        <v>7.722</v>
      </c>
      <c r="I29" s="128">
        <f>'[1]State Budget 2018-19(P)'!M1676/100</f>
        <v>5.0604000000000005</v>
      </c>
      <c r="J29" s="128" t="e">
        <f>'[1]CSS Budget 2019-20(P)'!#REF!/100</f>
        <v>#REF!</v>
      </c>
      <c r="K29" s="128" t="e">
        <f>'[1]CSS Budget 2019-20(P)'!#REF!/100</f>
        <v>#REF!</v>
      </c>
      <c r="L29" s="128" t="e">
        <f>'[1]CSS Budget 2019-20(P)'!#REF!/100</f>
        <v>#REF!</v>
      </c>
      <c r="M29" s="128"/>
      <c r="N29" s="128"/>
      <c r="O29" s="128"/>
      <c r="P29" s="133">
        <f>'[1]sumary(MainCRORE)'!D32</f>
        <v>13.2502</v>
      </c>
      <c r="Q29" s="133">
        <f>'[1]sumary(MainCRORE)'!E32</f>
        <v>7.722</v>
      </c>
      <c r="R29" s="133">
        <f>'[1]sumary(MainCRORE)'!F32</f>
        <v>5.0604000000000005</v>
      </c>
      <c r="S29" s="132">
        <f t="shared" si="0"/>
        <v>58.27836560957571</v>
      </c>
      <c r="T29" s="132">
        <f t="shared" si="1"/>
        <v>65.53224553224554</v>
      </c>
    </row>
    <row r="30" spans="2:20" ht="22.5" customHeight="1">
      <c r="B30" s="21">
        <v>26</v>
      </c>
      <c r="C30" s="144" t="s">
        <v>186</v>
      </c>
      <c r="D30" s="128">
        <f>'[1]budget2017-18(District)'!G4013</f>
        <v>0</v>
      </c>
      <c r="E30" s="128">
        <f>'[1]budget2017-18(District)'!J4013</f>
        <v>0</v>
      </c>
      <c r="F30" s="128">
        <f>'[1]budget2017-18(District)'!M4013</f>
        <v>0</v>
      </c>
      <c r="G30" s="128">
        <f>'[1]State Budget 2018-19(P)'!G1677/100</f>
        <v>28.610300000000002</v>
      </c>
      <c r="H30" s="128">
        <f>'[1]State Budget 2018-19(P)'!J1677/100</f>
        <v>24.3789</v>
      </c>
      <c r="I30" s="128">
        <f>'[1]State Budget 2018-19(P)'!M1677/100</f>
        <v>18.380200000000002</v>
      </c>
      <c r="J30" s="128">
        <f>'[1]CSS Budget 2019-20(P)'!G480/100</f>
        <v>0.13</v>
      </c>
      <c r="K30" s="128">
        <f>'[1]CSS Budget 2019-20(P)'!N480/100</f>
        <v>0</v>
      </c>
      <c r="L30" s="128">
        <f>'[1]CSS Budget 2019-20(P)'!U480/100</f>
        <v>0</v>
      </c>
      <c r="M30" s="128"/>
      <c r="N30" s="128"/>
      <c r="O30" s="128"/>
      <c r="P30" s="133">
        <f>'[1]sumary(MainCRORE)'!D33</f>
        <v>28.610300000000002</v>
      </c>
      <c r="Q30" s="133">
        <f>'[1]sumary(MainCRORE)'!E33</f>
        <v>24.3789</v>
      </c>
      <c r="R30" s="133">
        <f>'[1]sumary(MainCRORE)'!F33</f>
        <v>18.380200000000002</v>
      </c>
      <c r="S30" s="132">
        <f t="shared" si="0"/>
        <v>85.21022149365788</v>
      </c>
      <c r="T30" s="132">
        <f t="shared" si="1"/>
        <v>75.39388569623733</v>
      </c>
    </row>
    <row r="31" spans="2:20" ht="22.5" customHeight="1">
      <c r="B31" s="21">
        <v>27</v>
      </c>
      <c r="C31" s="139" t="s">
        <v>44</v>
      </c>
      <c r="D31" s="128">
        <f>'[1]budget2017-18(District)'!G4016</f>
        <v>0</v>
      </c>
      <c r="E31" s="128">
        <f>'[1]budget2017-18(District)'!J4016</f>
        <v>0</v>
      </c>
      <c r="F31" s="128">
        <f>'[1]budget2017-18(District)'!M4016</f>
        <v>0</v>
      </c>
      <c r="G31" s="128">
        <f>'[1]State Budget 2018-19(P)'!G1678/100</f>
        <v>163.3512</v>
      </c>
      <c r="H31" s="128">
        <f>'[1]State Budget 2018-19(P)'!J1678/100</f>
        <v>88.13</v>
      </c>
      <c r="I31" s="128">
        <f>'[1]State Budget 2018-19(P)'!M1678/100</f>
        <v>77.8303</v>
      </c>
      <c r="J31" s="128">
        <f>'[1]CSS Budget 2019-20(P)'!G482/100</f>
        <v>3.5000999999999998</v>
      </c>
      <c r="K31" s="128">
        <f>'[1]CSS Budget 2019-20(P)'!N482/100</f>
        <v>0</v>
      </c>
      <c r="L31" s="128">
        <f>'[1]CSS Budget 2019-20(P)'!U482/100</f>
        <v>0</v>
      </c>
      <c r="M31" s="128">
        <f>'[1]budget2018-19EAP(Scheme)'!O37/100</f>
        <v>70</v>
      </c>
      <c r="N31" s="128">
        <f>'[1]budget2018-19EAP(Scheme)'!R37/100</f>
        <v>50</v>
      </c>
      <c r="O31" s="128">
        <f>'[1]budget2018-19EAP(Scheme)'!AD37/100</f>
        <v>32.1109</v>
      </c>
      <c r="P31" s="133">
        <f>'[1]sumary(MainCRORE)'!D35</f>
        <v>163.3512</v>
      </c>
      <c r="Q31" s="133">
        <f>'[1]sumary(MainCRORE)'!E35</f>
        <v>88.13</v>
      </c>
      <c r="R31" s="133">
        <f>'[1]sumary(MainCRORE)'!F35</f>
        <v>77.8303</v>
      </c>
      <c r="S31" s="132">
        <f t="shared" si="0"/>
        <v>53.951241251977336</v>
      </c>
      <c r="T31" s="132">
        <f t="shared" si="1"/>
        <v>88.3130602519006</v>
      </c>
    </row>
    <row r="32" spans="2:20" ht="22.5" customHeight="1">
      <c r="B32" s="137">
        <v>28</v>
      </c>
      <c r="C32" s="139" t="s">
        <v>185</v>
      </c>
      <c r="D32" s="128">
        <f>'[1]budget2017-18(District)'!G4017</f>
        <v>0</v>
      </c>
      <c r="E32" s="128">
        <f>'[1]budget2017-18(District)'!J4017</f>
        <v>0</v>
      </c>
      <c r="F32" s="128">
        <f>'[1]budget2017-18(District)'!M4017</f>
        <v>0</v>
      </c>
      <c r="G32" s="128">
        <f>'[1]State Budget 2018-19(P)'!G1679/100</f>
        <v>2921.8212</v>
      </c>
      <c r="H32" s="128">
        <f>'[1]State Budget 2018-19(P)'!J1679/100</f>
        <v>2882.5302</v>
      </c>
      <c r="I32" s="128">
        <f>'[1]State Budget 2018-19(P)'!M1679/100</f>
        <v>2626.7822</v>
      </c>
      <c r="J32" s="128">
        <f>'[1]CSS Budget 2019-20(P)'!G483/100</f>
        <v>186.00100000000003</v>
      </c>
      <c r="K32" s="128">
        <f>'[1]CSS Budget 2019-20(P)'!N483/100</f>
        <v>159.7916</v>
      </c>
      <c r="L32" s="128">
        <f>'[1]CSS Budget 2019-20(P)'!U483/100</f>
        <v>155.2908</v>
      </c>
      <c r="M32" s="128"/>
      <c r="N32" s="128"/>
      <c r="O32" s="128"/>
      <c r="P32" s="133">
        <f>'[1]sumary(MainCRORE)'!D36</f>
        <v>2921.8212</v>
      </c>
      <c r="Q32" s="133">
        <f>'[1]sumary(MainCRORE)'!E36</f>
        <v>2882.5302</v>
      </c>
      <c r="R32" s="133">
        <f>'[1]sumary(MainCRORE)'!F36</f>
        <v>2626.7822</v>
      </c>
      <c r="S32" s="132">
        <f t="shared" si="0"/>
        <v>98.65525652288375</v>
      </c>
      <c r="T32" s="132">
        <f t="shared" si="1"/>
        <v>91.12765583514094</v>
      </c>
    </row>
    <row r="33" spans="2:20" ht="22.5" customHeight="1">
      <c r="B33" s="21">
        <v>29</v>
      </c>
      <c r="C33" s="138" t="s">
        <v>95</v>
      </c>
      <c r="D33" s="128">
        <f>'[1]budget2017-18(District)'!G4018</f>
        <v>0</v>
      </c>
      <c r="E33" s="128">
        <f>'[1]budget2017-18(District)'!J4018</f>
        <v>0</v>
      </c>
      <c r="F33" s="128">
        <f>'[1]budget2017-18(District)'!M4018</f>
        <v>0</v>
      </c>
      <c r="G33" s="128">
        <f>'[1]State Budget 2018-19(P)'!G1680/100</f>
        <v>3644.6489</v>
      </c>
      <c r="H33" s="128">
        <f>'[1]State Budget 2018-19(P)'!J1680/100</f>
        <v>3502.8213</v>
      </c>
      <c r="I33" s="128">
        <f>'[1]State Budget 2018-19(P)'!M1680/100</f>
        <v>3163.4348999999993</v>
      </c>
      <c r="J33" s="128">
        <f>'[1]CSS Budget 2019-20(P)'!G484/100</f>
        <v>1135.2744</v>
      </c>
      <c r="K33" s="128">
        <f>'[1]CSS Budget 2019-20(P)'!N484/100</f>
        <v>1055.8545</v>
      </c>
      <c r="L33" s="128">
        <f>'[1]CSS Budget 2019-20(P)'!U484/100</f>
        <v>1049.6278</v>
      </c>
      <c r="M33" s="128"/>
      <c r="N33" s="128"/>
      <c r="O33" s="128"/>
      <c r="P33" s="133">
        <f>'[1]sumary(MainCRORE)'!D37</f>
        <v>3644.6489</v>
      </c>
      <c r="Q33" s="133">
        <f>'[1]sumary(MainCRORE)'!E37</f>
        <v>3502.8213</v>
      </c>
      <c r="R33" s="133">
        <f>'[1]sumary(MainCRORE)'!F37</f>
        <v>3163.4348999999993</v>
      </c>
      <c r="S33" s="132">
        <f t="shared" si="0"/>
        <v>96.10860733389161</v>
      </c>
      <c r="T33" s="132">
        <f t="shared" si="1"/>
        <v>90.31105583376461</v>
      </c>
    </row>
    <row r="34" spans="2:20" ht="22.5" customHeight="1">
      <c r="B34" s="21">
        <v>30</v>
      </c>
      <c r="C34" s="139" t="s">
        <v>47</v>
      </c>
      <c r="D34" s="128">
        <f>'[1]budget2017-18(District)'!G4019</f>
        <v>0</v>
      </c>
      <c r="E34" s="128">
        <f>'[1]budget2017-18(District)'!J4019</f>
        <v>0</v>
      </c>
      <c r="F34" s="128">
        <f>'[1]budget2017-18(District)'!M4019</f>
        <v>0</v>
      </c>
      <c r="G34" s="128">
        <f>'[1]State Budget 2018-19(P)'!G1681/100</f>
        <v>573.1588</v>
      </c>
      <c r="H34" s="128">
        <f>'[1]State Budget 2018-19(P)'!J1681/100</f>
        <v>538.0717000000001</v>
      </c>
      <c r="I34" s="128">
        <f>'[1]State Budget 2018-19(P)'!M1681/100</f>
        <v>444.13309999999996</v>
      </c>
      <c r="J34" s="128">
        <f>'[1]CSS Budget 2019-20(P)'!G485/100</f>
        <v>97.5001</v>
      </c>
      <c r="K34" s="128">
        <f>'[1]CSS Budget 2019-20(P)'!N485/100</f>
        <v>61.06980000000001</v>
      </c>
      <c r="L34" s="128">
        <f>'[1]CSS Budget 2019-20(P)'!U485/100</f>
        <v>61.06980000000001</v>
      </c>
      <c r="M34" s="128"/>
      <c r="N34" s="128"/>
      <c r="O34" s="128"/>
      <c r="P34" s="133">
        <f>'[1]sumary(MainCRORE)'!D38</f>
        <v>573.1588</v>
      </c>
      <c r="Q34" s="133">
        <f>'[1]sumary(MainCRORE)'!E38</f>
        <v>538.0717000000001</v>
      </c>
      <c r="R34" s="133">
        <f>'[1]sumary(MainCRORE)'!F38</f>
        <v>444.13309999999996</v>
      </c>
      <c r="S34" s="132">
        <f t="shared" si="0"/>
        <v>93.87829341536762</v>
      </c>
      <c r="T34" s="132">
        <f t="shared" si="1"/>
        <v>82.54162038256237</v>
      </c>
    </row>
    <row r="35" spans="2:20" ht="22.5" customHeight="1">
      <c r="B35" s="137">
        <v>31</v>
      </c>
      <c r="C35" s="139" t="s">
        <v>48</v>
      </c>
      <c r="D35" s="128">
        <f>'[1]budget2017-18(District)'!G4020</f>
        <v>0</v>
      </c>
      <c r="E35" s="128">
        <f>'[1]budget2017-18(District)'!J4020</f>
        <v>0</v>
      </c>
      <c r="F35" s="128">
        <f>'[1]budget2017-18(District)'!M4020</f>
        <v>0</v>
      </c>
      <c r="G35" s="128">
        <f>'[1]State Budget 2018-19(P)'!G1682/100</f>
        <v>42.706199999999995</v>
      </c>
      <c r="H35" s="128">
        <f>'[1]State Budget 2018-19(P)'!J1682/100</f>
        <v>42.1056</v>
      </c>
      <c r="I35" s="128">
        <f>'[1]State Budget 2018-19(P)'!M1682/100</f>
        <v>31.309700000000003</v>
      </c>
      <c r="J35" s="128" t="e">
        <f>'[1]CSS Budget 2019-20(P)'!#REF!/100</f>
        <v>#REF!</v>
      </c>
      <c r="K35" s="128" t="e">
        <f>'[1]CSS Budget 2019-20(P)'!#REF!/100</f>
        <v>#REF!</v>
      </c>
      <c r="L35" s="128" t="e">
        <f>'[1]CSS Budget 2019-20(P)'!#REF!/100</f>
        <v>#REF!</v>
      </c>
      <c r="M35" s="128"/>
      <c r="N35" s="128"/>
      <c r="O35" s="128"/>
      <c r="P35" s="133">
        <f>'[1]sumary(MainCRORE)'!D39</f>
        <v>42.706199999999995</v>
      </c>
      <c r="Q35" s="133">
        <f>'[1]sumary(MainCRORE)'!E39</f>
        <v>42.1056</v>
      </c>
      <c r="R35" s="133">
        <f>'[1]sumary(MainCRORE)'!F39</f>
        <v>31.309700000000003</v>
      </c>
      <c r="S35" s="132">
        <f t="shared" si="0"/>
        <v>98.59364682411454</v>
      </c>
      <c r="T35" s="132">
        <f t="shared" si="1"/>
        <v>74.35994262045904</v>
      </c>
    </row>
    <row r="36" spans="2:20" ht="22.5" customHeight="1">
      <c r="B36" s="21">
        <v>32</v>
      </c>
      <c r="C36" s="140" t="s">
        <v>184</v>
      </c>
      <c r="D36" s="128">
        <f>'[1]budget2017-18(District)'!G4021</f>
        <v>0</v>
      </c>
      <c r="E36" s="128">
        <f>'[1]budget2017-18(District)'!J4021</f>
        <v>0</v>
      </c>
      <c r="F36" s="128">
        <f>'[1]budget2017-18(District)'!M4021</f>
        <v>0</v>
      </c>
      <c r="G36" s="128">
        <f>'[1]State Budget 2018-19(P)'!G1683/100</f>
        <v>3.5801</v>
      </c>
      <c r="H36" s="128">
        <f>'[1]State Budget 2018-19(P)'!J1683/100</f>
        <v>1.13</v>
      </c>
      <c r="I36" s="128">
        <f>'[1]State Budget 2018-19(P)'!M1683/100</f>
        <v>0.6127</v>
      </c>
      <c r="J36" s="128" t="e">
        <f>'[1]CSS Budget 2019-20(P)'!#REF!/100</f>
        <v>#REF!</v>
      </c>
      <c r="K36" s="128" t="e">
        <f>'[1]CSS Budget 2019-20(P)'!#REF!/100</f>
        <v>#REF!</v>
      </c>
      <c r="L36" s="128" t="e">
        <f>'[1]CSS Budget 2019-20(P)'!#REF!/100</f>
        <v>#REF!</v>
      </c>
      <c r="M36" s="128"/>
      <c r="N36" s="128"/>
      <c r="O36" s="128"/>
      <c r="P36" s="133">
        <f>'[1]sumary(MainCRORE)'!D40</f>
        <v>3.5801</v>
      </c>
      <c r="Q36" s="133">
        <f>'[1]sumary(MainCRORE)'!E40</f>
        <v>1.13</v>
      </c>
      <c r="R36" s="133">
        <f>'[1]sumary(MainCRORE)'!F40</f>
        <v>0.6127</v>
      </c>
      <c r="S36" s="132">
        <f t="shared" si="0"/>
        <v>31.563364151839334</v>
      </c>
      <c r="T36" s="132">
        <f t="shared" si="1"/>
        <v>54.221238938053105</v>
      </c>
    </row>
    <row r="37" spans="2:20" ht="22.5" customHeight="1">
      <c r="B37" s="21">
        <v>33</v>
      </c>
      <c r="C37" s="142" t="s">
        <v>94</v>
      </c>
      <c r="D37" s="128">
        <f>'[1]budget2017-18(District)'!G4022</f>
        <v>0</v>
      </c>
      <c r="E37" s="128">
        <f>'[1]budget2017-18(District)'!J4022</f>
        <v>0</v>
      </c>
      <c r="F37" s="128">
        <f>'[1]budget2017-18(District)'!M4022</f>
        <v>0</v>
      </c>
      <c r="G37" s="128">
        <f>'[1]State Budget 2018-19(P)'!G1684/100</f>
        <v>219.83629999999997</v>
      </c>
      <c r="H37" s="128">
        <f>'[1]State Budget 2018-19(P)'!J1684/100</f>
        <v>202.90509999999998</v>
      </c>
      <c r="I37" s="128">
        <f>'[1]State Budget 2018-19(P)'!M1684/100</f>
        <v>176.96970000000002</v>
      </c>
      <c r="J37" s="128">
        <f>'[1]CSS Budget 2019-20(P)'!G486/100</f>
        <v>21.3131</v>
      </c>
      <c r="K37" s="128">
        <f>'[1]CSS Budget 2019-20(P)'!N486/100</f>
        <v>0</v>
      </c>
      <c r="L37" s="128">
        <f>'[1]CSS Budget 2019-20(P)'!U486/100</f>
        <v>0</v>
      </c>
      <c r="M37" s="128" t="e">
        <f>'[1]budget2018-19EAP(Scheme)'!#REF!</f>
        <v>#REF!</v>
      </c>
      <c r="N37" s="128" t="e">
        <f>'[1]budget2018-19EAP(Scheme)'!#REF!</f>
        <v>#REF!</v>
      </c>
      <c r="O37" s="128" t="e">
        <f>'[1]budget2018-19EAP(Scheme)'!#REF!</f>
        <v>#REF!</v>
      </c>
      <c r="P37" s="133">
        <f>'[1]sumary(MainCRORE)'!D41</f>
        <v>219.83629999999997</v>
      </c>
      <c r="Q37" s="133">
        <f>'[1]sumary(MainCRORE)'!E41</f>
        <v>202.90509999999998</v>
      </c>
      <c r="R37" s="133">
        <f>'[1]sumary(MainCRORE)'!F41</f>
        <v>176.96970000000002</v>
      </c>
      <c r="S37" s="132">
        <f aca="true" t="shared" si="2" ref="S37:S70">SUM(Q37/P37)*100</f>
        <v>92.29826921213649</v>
      </c>
      <c r="T37" s="132">
        <f aca="true" t="shared" si="3" ref="T37:T70">SUM(R37/Q37)*100</f>
        <v>87.21796544295832</v>
      </c>
    </row>
    <row r="38" spans="2:20" ht="22.5" customHeight="1">
      <c r="B38" s="137">
        <v>34</v>
      </c>
      <c r="C38" s="142" t="s">
        <v>51</v>
      </c>
      <c r="D38" s="128">
        <f>'[1]budget2017-18(District)'!G4023</f>
        <v>0</v>
      </c>
      <c r="E38" s="128">
        <f>'[1]budget2017-18(District)'!J4023</f>
        <v>0</v>
      </c>
      <c r="F38" s="128">
        <f>'[1]budget2017-18(District)'!M4023</f>
        <v>0</v>
      </c>
      <c r="G38" s="128">
        <f>'[1]State Budget 2018-19(P)'!G1685/100</f>
        <v>48.430200000000006</v>
      </c>
      <c r="H38" s="128">
        <f>'[1]State Budget 2018-19(P)'!J1685/100</f>
        <v>44.050399999999996</v>
      </c>
      <c r="I38" s="128">
        <f>'[1]State Budget 2018-19(P)'!M1685/100</f>
        <v>37.983700000000006</v>
      </c>
      <c r="J38" s="128">
        <f>'[1]CSS Budget 2019-20(P)'!G487/100</f>
        <v>13.3801</v>
      </c>
      <c r="K38" s="128">
        <f>'[1]CSS Budget 2019-20(P)'!N487/100</f>
        <v>0.2848</v>
      </c>
      <c r="L38" s="128">
        <f>'[1]CSS Budget 2019-20(P)'!U487/100</f>
        <v>0.16879999999999998</v>
      </c>
      <c r="M38" s="128"/>
      <c r="N38" s="128"/>
      <c r="O38" s="128"/>
      <c r="P38" s="133">
        <f>'[1]sumary(MainCRORE)'!D42</f>
        <v>48.430200000000006</v>
      </c>
      <c r="Q38" s="133">
        <f>'[1]sumary(MainCRORE)'!E42</f>
        <v>44.050399999999996</v>
      </c>
      <c r="R38" s="133">
        <f>'[1]sumary(MainCRORE)'!F42</f>
        <v>37.983700000000006</v>
      </c>
      <c r="S38" s="132">
        <f t="shared" si="2"/>
        <v>90.95646931047155</v>
      </c>
      <c r="T38" s="132">
        <f t="shared" si="3"/>
        <v>86.2278208597425</v>
      </c>
    </row>
    <row r="39" spans="2:20" ht="22.5" customHeight="1">
      <c r="B39" s="21">
        <v>35</v>
      </c>
      <c r="C39" s="141" t="s">
        <v>52</v>
      </c>
      <c r="D39" s="128">
        <f>'[1]budget2017-18(District)'!G4024</f>
        <v>0</v>
      </c>
      <c r="E39" s="128">
        <f>'[1]budget2017-18(District)'!J4024</f>
        <v>0</v>
      </c>
      <c r="F39" s="128">
        <f>'[1]budget2017-18(District)'!M4024</f>
        <v>0</v>
      </c>
      <c r="G39" s="128">
        <f>'[1]State Budget 2018-19(P)'!G1686/100</f>
        <v>109.85799999999999</v>
      </c>
      <c r="H39" s="128">
        <f>'[1]State Budget 2018-19(P)'!J1686/100</f>
        <v>107.3281</v>
      </c>
      <c r="I39" s="128">
        <f>'[1]State Budget 2018-19(P)'!M1686/100</f>
        <v>62.4045</v>
      </c>
      <c r="J39" s="128">
        <f>'[1]CSS Budget 2019-20(P)'!G488/100</f>
        <v>40</v>
      </c>
      <c r="K39" s="128">
        <f>'[1]CSS Budget 2019-20(P)'!N488/100</f>
        <v>0</v>
      </c>
      <c r="L39" s="128">
        <f>'[1]CSS Budget 2019-20(P)'!U488/100</f>
        <v>0</v>
      </c>
      <c r="M39" s="128"/>
      <c r="N39" s="128"/>
      <c r="O39" s="128"/>
      <c r="P39" s="133">
        <f>'[1]sumary(MainCRORE)'!D43</f>
        <v>109.85799999999999</v>
      </c>
      <c r="Q39" s="133">
        <f>'[1]sumary(MainCRORE)'!E43</f>
        <v>107.3281</v>
      </c>
      <c r="R39" s="133">
        <f>'[1]sumary(MainCRORE)'!F43</f>
        <v>62.4045</v>
      </c>
      <c r="S39" s="132">
        <f t="shared" si="2"/>
        <v>97.69711809790822</v>
      </c>
      <c r="T39" s="132">
        <f t="shared" si="3"/>
        <v>58.14367346482421</v>
      </c>
    </row>
    <row r="40" spans="2:20" ht="22.5" customHeight="1">
      <c r="B40" s="21">
        <v>36</v>
      </c>
      <c r="C40" s="142" t="s">
        <v>183</v>
      </c>
      <c r="D40" s="128">
        <f>'[1]budget2017-18(District)'!G4025</f>
        <v>0</v>
      </c>
      <c r="E40" s="128">
        <f>'[1]budget2017-18(District)'!J4025</f>
        <v>0</v>
      </c>
      <c r="F40" s="128">
        <f>'[1]budget2017-18(District)'!M4025</f>
        <v>0</v>
      </c>
      <c r="G40" s="128">
        <f>'[1]State Budget 2018-19(P)'!G1687/100</f>
        <v>51.2692</v>
      </c>
      <c r="H40" s="128">
        <f>'[1]State Budget 2018-19(P)'!J1687/100</f>
        <v>40.575</v>
      </c>
      <c r="I40" s="128">
        <f>'[1]State Budget 2018-19(P)'!M1687/100</f>
        <v>33.703199999999995</v>
      </c>
      <c r="J40" s="128">
        <f>'[1]CSS Budget 2019-20(P)'!G489/100</f>
        <v>4.2025</v>
      </c>
      <c r="K40" s="128">
        <f>'[1]CSS Budget 2019-20(P)'!N489/100</f>
        <v>0.2025</v>
      </c>
      <c r="L40" s="128">
        <f>'[1]CSS Budget 2019-20(P)'!U489/100</f>
        <v>0</v>
      </c>
      <c r="M40" s="128"/>
      <c r="N40" s="128"/>
      <c r="O40" s="128"/>
      <c r="P40" s="133">
        <f>'[1]sumary(MainCRORE)'!D44</f>
        <v>51.2692</v>
      </c>
      <c r="Q40" s="133">
        <f>'[1]sumary(MainCRORE)'!E44</f>
        <v>40.575</v>
      </c>
      <c r="R40" s="133">
        <f>'[1]sumary(MainCRORE)'!F44</f>
        <v>33.703199999999995</v>
      </c>
      <c r="S40" s="132">
        <f t="shared" si="2"/>
        <v>79.1410827553385</v>
      </c>
      <c r="T40" s="132">
        <f t="shared" si="3"/>
        <v>83.06395563770793</v>
      </c>
    </row>
    <row r="41" spans="2:20" ht="22.5" customHeight="1">
      <c r="B41" s="137">
        <v>37</v>
      </c>
      <c r="C41" s="140" t="s">
        <v>182</v>
      </c>
      <c r="D41" s="128">
        <f>'[1]budget2017-18(District)'!G4026</f>
        <v>0</v>
      </c>
      <c r="E41" s="128">
        <f>'[1]budget2017-18(District)'!J4026</f>
        <v>0</v>
      </c>
      <c r="F41" s="128">
        <f>'[1]budget2017-18(District)'!M4026</f>
        <v>0</v>
      </c>
      <c r="G41" s="128">
        <f>'[1]State Budget 2018-19(P)'!G1688/100</f>
        <v>1175.1071</v>
      </c>
      <c r="H41" s="128">
        <f>'[1]State Budget 2018-19(P)'!J1688/100</f>
        <v>1044.0932</v>
      </c>
      <c r="I41" s="128">
        <f>'[1]State Budget 2018-19(P)'!M1688/100</f>
        <v>926.8192000000001</v>
      </c>
      <c r="J41" s="128">
        <f>'[1]CSS Budget 2019-20(P)'!G490/100</f>
        <v>614.9839</v>
      </c>
      <c r="K41" s="128">
        <f>'[1]CSS Budget 2019-20(P)'!N490/100</f>
        <v>460.82179999999994</v>
      </c>
      <c r="L41" s="128">
        <f>'[1]CSS Budget 2019-20(P)'!U490/100</f>
        <v>436.0773999999999</v>
      </c>
      <c r="M41" s="128">
        <f>'[1]budget2018-19EAP(Scheme)'!O39/100</f>
        <v>76</v>
      </c>
      <c r="N41" s="128">
        <f>'[1]budget2018-19EAP(Scheme)'!R39/100</f>
        <v>17.1</v>
      </c>
      <c r="O41" s="128">
        <f>'[1]budget2018-19EAP(Scheme)'!AD39/100</f>
        <v>17.1</v>
      </c>
      <c r="P41" s="133">
        <f>'[1]sumary(MainCRORE)'!D45</f>
        <v>1175.1071</v>
      </c>
      <c r="Q41" s="133">
        <f>'[1]sumary(MainCRORE)'!E45</f>
        <v>1044.0932</v>
      </c>
      <c r="R41" s="133">
        <f>'[1]sumary(MainCRORE)'!F45</f>
        <v>926.8192000000001</v>
      </c>
      <c r="S41" s="132">
        <f t="shared" si="2"/>
        <v>88.85089707993426</v>
      </c>
      <c r="T41" s="132">
        <f t="shared" si="3"/>
        <v>88.76786095340915</v>
      </c>
    </row>
    <row r="42" spans="2:20" ht="22.5" customHeight="1">
      <c r="B42" s="21">
        <v>38</v>
      </c>
      <c r="C42" s="142" t="s">
        <v>90</v>
      </c>
      <c r="D42" s="128">
        <f>'[1]budget2017-18(District)'!G4027</f>
        <v>0</v>
      </c>
      <c r="E42" s="128">
        <f>'[1]budget2017-18(District)'!J4027</f>
        <v>0</v>
      </c>
      <c r="F42" s="128">
        <f>'[1]budget2017-18(District)'!M4027</f>
        <v>0</v>
      </c>
      <c r="G42" s="128">
        <f>'[1]State Budget 2018-19(P)'!G1689/100</f>
        <v>388.44630000000006</v>
      </c>
      <c r="H42" s="128">
        <f>'[1]State Budget 2018-19(P)'!J1689/100</f>
        <v>335.44610000000006</v>
      </c>
      <c r="I42" s="128">
        <f>'[1]State Budget 2018-19(P)'!M1689/100</f>
        <v>277.53209999999996</v>
      </c>
      <c r="J42" s="128">
        <f>'[1]CSS Budget 2019-20(P)'!G491/100</f>
        <v>47.336499999999994</v>
      </c>
      <c r="K42" s="128">
        <f>'[1]CSS Budget 2019-20(P)'!N491/100</f>
        <v>18.3977</v>
      </c>
      <c r="L42" s="128">
        <f>'[1]CSS Budget 2019-20(P)'!U491/100</f>
        <v>14.2898</v>
      </c>
      <c r="M42" s="128"/>
      <c r="N42" s="128"/>
      <c r="O42" s="128"/>
      <c r="P42" s="133">
        <f>'[1]sumary(MainCRORE)'!D46</f>
        <v>388.44630000000006</v>
      </c>
      <c r="Q42" s="133">
        <f>'[1]sumary(MainCRORE)'!E46</f>
        <v>335.44610000000006</v>
      </c>
      <c r="R42" s="133">
        <f>'[1]sumary(MainCRORE)'!F46</f>
        <v>277.53209999999996</v>
      </c>
      <c r="S42" s="132">
        <f t="shared" si="2"/>
        <v>86.35584892944019</v>
      </c>
      <c r="T42" s="132">
        <f t="shared" si="3"/>
        <v>82.73522929615217</v>
      </c>
    </row>
    <row r="43" spans="2:20" ht="22.5" customHeight="1">
      <c r="B43" s="21">
        <v>39</v>
      </c>
      <c r="C43" s="140" t="s">
        <v>181</v>
      </c>
      <c r="D43" s="128">
        <f>'[1]budget2017-18(District)'!G4028</f>
        <v>0</v>
      </c>
      <c r="E43" s="128">
        <f>'[1]budget2017-18(District)'!J4028</f>
        <v>0</v>
      </c>
      <c r="F43" s="128">
        <f>'[1]budget2017-18(District)'!M4028</f>
        <v>0</v>
      </c>
      <c r="G43" s="128">
        <f>'[1]State Budget 2018-19(P)'!G1690/100</f>
        <v>35.4633</v>
      </c>
      <c r="H43" s="128">
        <f>'[1]State Budget 2018-19(P)'!J1690/100</f>
        <v>34.8613</v>
      </c>
      <c r="I43" s="128">
        <f>'[1]State Budget 2018-19(P)'!M1690/100</f>
        <v>32.9258</v>
      </c>
      <c r="J43" s="128" t="e">
        <f>'[1]CSS Budget 2019-20(P)'!#REF!/100</f>
        <v>#REF!</v>
      </c>
      <c r="K43" s="128" t="e">
        <f>'[1]CSS Budget 2019-20(P)'!#REF!/100</f>
        <v>#REF!</v>
      </c>
      <c r="L43" s="128" t="e">
        <f>'[1]CSS Budget 2019-20(P)'!#REF!/100</f>
        <v>#REF!</v>
      </c>
      <c r="M43" s="128"/>
      <c r="N43" s="128"/>
      <c r="O43" s="128"/>
      <c r="P43" s="133">
        <f>'[1]sumary(MainCRORE)'!D47</f>
        <v>35.4633</v>
      </c>
      <c r="Q43" s="133">
        <f>'[1]sumary(MainCRORE)'!E47</f>
        <v>34.8613</v>
      </c>
      <c r="R43" s="133">
        <f>'[1]sumary(MainCRORE)'!F47</f>
        <v>32.9258</v>
      </c>
      <c r="S43" s="132">
        <f t="shared" si="2"/>
        <v>98.3024704412731</v>
      </c>
      <c r="T43" s="132">
        <f t="shared" si="3"/>
        <v>94.44799821004955</v>
      </c>
    </row>
    <row r="44" spans="2:20" ht="22.5" customHeight="1">
      <c r="B44" s="137">
        <v>40</v>
      </c>
      <c r="C44" s="139" t="s">
        <v>180</v>
      </c>
      <c r="D44" s="128">
        <f>'[1]budget2017-18(District)'!G4029</f>
        <v>0</v>
      </c>
      <c r="E44" s="128">
        <f>'[1]budget2017-18(District)'!J4029</f>
        <v>0</v>
      </c>
      <c r="F44" s="128">
        <f>'[1]budget2017-18(District)'!M4029</f>
        <v>0</v>
      </c>
      <c r="G44" s="128">
        <f>'[1]State Budget 2018-19(P)'!G1691/100</f>
        <v>242.0358</v>
      </c>
      <c r="H44" s="128">
        <f>'[1]State Budget 2018-19(P)'!J1691/100</f>
        <v>237.3425</v>
      </c>
      <c r="I44" s="128">
        <f>'[1]State Budget 2018-19(P)'!M1691/100</f>
        <v>233.48170000000005</v>
      </c>
      <c r="J44" s="128">
        <f>'[1]CSS Budget 2019-20(P)'!G492/100</f>
        <v>30</v>
      </c>
      <c r="K44" s="128">
        <f>'[1]CSS Budget 2019-20(P)'!N492/100</f>
        <v>3.5145</v>
      </c>
      <c r="L44" s="128">
        <f>'[1]CSS Budget 2019-20(P)'!U492/100</f>
        <v>3.5145</v>
      </c>
      <c r="M44" s="128"/>
      <c r="N44" s="128"/>
      <c r="O44" s="128"/>
      <c r="P44" s="133">
        <f>'[1]sumary(MainCRORE)'!D48</f>
        <v>242.0358</v>
      </c>
      <c r="Q44" s="133">
        <f>'[1]sumary(MainCRORE)'!E48</f>
        <v>237.3425</v>
      </c>
      <c r="R44" s="133">
        <f>'[1]sumary(MainCRORE)'!F48</f>
        <v>233.48170000000005</v>
      </c>
      <c r="S44" s="132">
        <f t="shared" si="2"/>
        <v>98.06090669231577</v>
      </c>
      <c r="T44" s="132">
        <f t="shared" si="3"/>
        <v>98.37332125514817</v>
      </c>
    </row>
    <row r="45" spans="2:20" ht="22.5" customHeight="1">
      <c r="B45" s="21">
        <v>41</v>
      </c>
      <c r="C45" s="141" t="s">
        <v>58</v>
      </c>
      <c r="D45" s="128">
        <f>'[1]budget2017-18(District)'!G4030</f>
        <v>0</v>
      </c>
      <c r="E45" s="128">
        <f>'[1]budget2017-18(District)'!J4030</f>
        <v>0</v>
      </c>
      <c r="F45" s="128">
        <f>'[1]budget2017-18(District)'!M4030</f>
        <v>0</v>
      </c>
      <c r="G45" s="128">
        <f>'[1]State Budget 2018-19(P)'!G1692/100</f>
        <v>746.8864</v>
      </c>
      <c r="H45" s="128">
        <f>'[1]State Budget 2018-19(P)'!J1692/100</f>
        <v>697.0151999999999</v>
      </c>
      <c r="I45" s="128">
        <f>'[1]State Budget 2018-19(P)'!M1692/100</f>
        <v>520.7606000000001</v>
      </c>
      <c r="J45" s="128">
        <f>'[1]CSS Budget 2019-20(P)'!G494/100</f>
        <v>263.20050000000003</v>
      </c>
      <c r="K45" s="128">
        <f>'[1]CSS Budget 2019-20(P)'!N494/100</f>
        <v>230.5097</v>
      </c>
      <c r="L45" s="128">
        <f>'[1]CSS Budget 2019-20(P)'!U494/100</f>
        <v>107.96310000000001</v>
      </c>
      <c r="M45" s="128">
        <f>'[1]budget2018-19EAP(Scheme)'!O43/100</f>
        <v>237.00009999999997</v>
      </c>
      <c r="N45" s="128">
        <f>'[1]budget2018-19EAP(Scheme)'!R43/100</f>
        <v>96.0675</v>
      </c>
      <c r="O45" s="128">
        <f>'[1]budget2018-19EAP(Scheme)'!AD43/100</f>
        <v>37.4854</v>
      </c>
      <c r="P45" s="133">
        <f>'[1]sumary(MainCRORE)'!D49</f>
        <v>746.8864</v>
      </c>
      <c r="Q45" s="133">
        <f>'[1]sumary(MainCRORE)'!E49</f>
        <v>697.0151999999999</v>
      </c>
      <c r="R45" s="133">
        <f>'[1]sumary(MainCRORE)'!F49</f>
        <v>520.7606000000001</v>
      </c>
      <c r="S45" s="132">
        <f t="shared" si="2"/>
        <v>93.32278643713421</v>
      </c>
      <c r="T45" s="132">
        <f t="shared" si="3"/>
        <v>74.71294743644043</v>
      </c>
    </row>
    <row r="46" spans="2:20" ht="22.5" customHeight="1">
      <c r="B46" s="21">
        <v>42</v>
      </c>
      <c r="C46" s="143" t="s">
        <v>59</v>
      </c>
      <c r="D46" s="128">
        <f>'[1]budget2017-18(District)'!G4031</f>
        <v>0</v>
      </c>
      <c r="E46" s="128">
        <f>'[1]budget2017-18(District)'!J4031</f>
        <v>0</v>
      </c>
      <c r="F46" s="128">
        <f>'[1]budget2017-18(District)'!M4031</f>
        <v>0</v>
      </c>
      <c r="G46" s="128">
        <f>'[1]State Budget 2018-19(P)'!G1693/100</f>
        <v>58.8203</v>
      </c>
      <c r="H46" s="128">
        <f>'[1]State Budget 2018-19(P)'!J1693/100</f>
        <v>29.89</v>
      </c>
      <c r="I46" s="128">
        <f>'[1]State Budget 2018-19(P)'!M1693/100</f>
        <v>27.9816</v>
      </c>
      <c r="J46" s="128">
        <f>'[1]CSS Budget 2019-20(P)'!G495/100</f>
        <v>733.8400999999999</v>
      </c>
      <c r="K46" s="128">
        <f>'[1]CSS Budget 2019-20(P)'!N495/100</f>
        <v>302.6658</v>
      </c>
      <c r="L46" s="128">
        <f>'[1]CSS Budget 2019-20(P)'!U495/100</f>
        <v>302.6658</v>
      </c>
      <c r="M46" s="128">
        <f>'[1]budget2018-19EAP(Scheme)'!O45/100</f>
        <v>47</v>
      </c>
      <c r="N46" s="128">
        <f>'[1]budget2018-19EAP(Scheme)'!R45/100</f>
        <v>22.5</v>
      </c>
      <c r="O46" s="128">
        <f>'[1]budget2018-19EAP(Scheme)'!AD45/100</f>
        <v>15.59</v>
      </c>
      <c r="P46" s="133">
        <f>'[1]sumary(MainCRORE)'!D50</f>
        <v>58.8203</v>
      </c>
      <c r="Q46" s="133">
        <f>'[1]sumary(MainCRORE)'!E50</f>
        <v>29.89</v>
      </c>
      <c r="R46" s="133">
        <f>'[1]sumary(MainCRORE)'!F50</f>
        <v>27.9816</v>
      </c>
      <c r="S46" s="132">
        <f t="shared" si="2"/>
        <v>50.8157897868593</v>
      </c>
      <c r="T46" s="132">
        <f t="shared" si="3"/>
        <v>93.61525593844094</v>
      </c>
    </row>
    <row r="47" spans="2:20" ht="22.5" customHeight="1">
      <c r="B47" s="137">
        <v>43</v>
      </c>
      <c r="C47" s="141" t="s">
        <v>179</v>
      </c>
      <c r="D47" s="128">
        <f>'[1]budget2017-18(District)'!G4032</f>
        <v>0</v>
      </c>
      <c r="E47" s="128">
        <f>'[1]budget2017-18(District)'!J4032</f>
        <v>0</v>
      </c>
      <c r="F47" s="128">
        <f>'[1]budget2017-18(District)'!M4032</f>
        <v>0</v>
      </c>
      <c r="G47" s="128">
        <f>'[1]State Budget 2018-19(P)'!G1694/100</f>
        <v>142.2934</v>
      </c>
      <c r="H47" s="128">
        <f>'[1]State Budget 2018-19(P)'!J1694/100</f>
        <v>24.255800000000004</v>
      </c>
      <c r="I47" s="128">
        <f>'[1]State Budget 2018-19(P)'!M1694/100</f>
        <v>11.675699999999999</v>
      </c>
      <c r="J47" s="128" t="e">
        <f>'[1]CSS Budget 2019-20(P)'!#REF!/100</f>
        <v>#REF!</v>
      </c>
      <c r="K47" s="128" t="e">
        <f>'[1]CSS Budget 2019-20(P)'!#REF!/100</f>
        <v>#REF!</v>
      </c>
      <c r="L47" s="128" t="e">
        <f>'[1]CSS Budget 2019-20(P)'!#REF!/100</f>
        <v>#REF!</v>
      </c>
      <c r="M47" s="128"/>
      <c r="N47" s="128"/>
      <c r="O47" s="128"/>
      <c r="P47" s="133">
        <f>'[1]sumary(MainCRORE)'!D51</f>
        <v>142.2934</v>
      </c>
      <c r="Q47" s="133">
        <f>'[1]sumary(MainCRORE)'!E51</f>
        <v>24.255800000000004</v>
      </c>
      <c r="R47" s="133">
        <f>'[1]sumary(MainCRORE)'!F51</f>
        <v>11.675699999999999</v>
      </c>
      <c r="S47" s="132">
        <f t="shared" si="2"/>
        <v>17.04632822042344</v>
      </c>
      <c r="T47" s="132">
        <f t="shared" si="3"/>
        <v>48.135703625524606</v>
      </c>
    </row>
    <row r="48" spans="2:20" ht="36" customHeight="1">
      <c r="B48" s="21">
        <v>44</v>
      </c>
      <c r="C48" s="139" t="s">
        <v>61</v>
      </c>
      <c r="D48" s="128">
        <f>'[1]budget2017-18(District)'!G4033</f>
        <v>0</v>
      </c>
      <c r="E48" s="128">
        <f>'[1]budget2017-18(District)'!J4033</f>
        <v>0</v>
      </c>
      <c r="F48" s="128">
        <f>'[1]budget2017-18(District)'!M4033</f>
        <v>0</v>
      </c>
      <c r="G48" s="128">
        <f>'[1]State Budget 2018-19(P)'!G1695/100</f>
        <v>77.123</v>
      </c>
      <c r="H48" s="128">
        <f>'[1]State Budget 2018-19(P)'!J1695/100</f>
        <v>74.886</v>
      </c>
      <c r="I48" s="128">
        <f>'[1]State Budget 2018-19(P)'!M1695/100</f>
        <v>56.39539999999999</v>
      </c>
      <c r="J48" s="128" t="e">
        <f>'[1]CSS Budget 2019-20(P)'!#REF!/100</f>
        <v>#REF!</v>
      </c>
      <c r="K48" s="128" t="e">
        <f>'[1]CSS Budget 2019-20(P)'!#REF!/100</f>
        <v>#REF!</v>
      </c>
      <c r="L48" s="128" t="e">
        <f>'[1]CSS Budget 2019-20(P)'!#REF!/100</f>
        <v>#REF!</v>
      </c>
      <c r="M48" s="128"/>
      <c r="N48" s="128"/>
      <c r="O48" s="128"/>
      <c r="P48" s="133">
        <f>'[1]sumary(MainCRORE)'!D52</f>
        <v>77.123</v>
      </c>
      <c r="Q48" s="133">
        <f>'[1]sumary(MainCRORE)'!E52</f>
        <v>74.886</v>
      </c>
      <c r="R48" s="133">
        <f>'[1]sumary(MainCRORE)'!F52</f>
        <v>56.39539999999999</v>
      </c>
      <c r="S48" s="132">
        <f t="shared" si="2"/>
        <v>97.09943855918468</v>
      </c>
      <c r="T48" s="132">
        <f t="shared" si="3"/>
        <v>75.30833533637795</v>
      </c>
    </row>
    <row r="49" spans="2:20" ht="22.5" customHeight="1">
      <c r="B49" s="21">
        <v>45</v>
      </c>
      <c r="C49" s="139" t="s">
        <v>88</v>
      </c>
      <c r="D49" s="128">
        <f>'[1]budget2017-18(District)'!G4039</f>
        <v>0</v>
      </c>
      <c r="E49" s="128">
        <f>'[1]budget2017-18(District)'!J4039</f>
        <v>0</v>
      </c>
      <c r="F49" s="128">
        <f>'[1]budget2017-18(District)'!M4039</f>
        <v>0</v>
      </c>
      <c r="G49" s="128">
        <f>'[1]State Budget 2018-19(P)'!G1701/100</f>
        <v>584.7898</v>
      </c>
      <c r="H49" s="128">
        <f>'[1]State Budget 2018-19(P)'!J1701/100</f>
        <v>579.8435</v>
      </c>
      <c r="I49" s="128">
        <f>'[1]State Budget 2018-19(P)'!M1701/100</f>
        <v>535.2543000000001</v>
      </c>
      <c r="J49" s="128">
        <f>'[1]CSS Budget 2019-20(P)'!G501/100</f>
        <v>107.9471</v>
      </c>
      <c r="K49" s="128">
        <f>'[1]CSS Budget 2019-20(P)'!N501/100</f>
        <v>80.0256</v>
      </c>
      <c r="L49" s="128">
        <f>'[1]CSS Budget 2019-20(P)'!U501/100</f>
        <v>76.6543</v>
      </c>
      <c r="M49" s="128"/>
      <c r="N49" s="128"/>
      <c r="O49" s="128"/>
      <c r="P49" s="133">
        <f>'[1]sumary(MainCRORE)'!D59</f>
        <v>1164.0149999999999</v>
      </c>
      <c r="Q49" s="133">
        <f>'[1]sumary(MainCRORE)'!E59</f>
        <v>1058.7034999999998</v>
      </c>
      <c r="R49" s="133">
        <f>'[1]sumary(MainCRORE)'!F59</f>
        <v>961.3139</v>
      </c>
      <c r="S49" s="132">
        <f t="shared" si="2"/>
        <v>90.95273686335656</v>
      </c>
      <c r="T49" s="132">
        <f t="shared" si="3"/>
        <v>90.80105053020038</v>
      </c>
    </row>
    <row r="50" spans="2:20" ht="22.5" customHeight="1">
      <c r="B50" s="137">
        <v>46</v>
      </c>
      <c r="C50" s="141" t="s">
        <v>178</v>
      </c>
      <c r="D50" s="128">
        <f>'[1]budget2017-18(District)'!G4040</f>
        <v>0</v>
      </c>
      <c r="E50" s="128">
        <f>'[1]budget2017-18(District)'!J4040</f>
        <v>0</v>
      </c>
      <c r="F50" s="128">
        <f>'[1]budget2017-18(District)'!M4040</f>
        <v>0</v>
      </c>
      <c r="G50" s="128">
        <f>'[1]State Budget 2018-19(P)'!G1702/100</f>
        <v>39.1916</v>
      </c>
      <c r="H50" s="128">
        <f>'[1]State Budget 2018-19(P)'!J1702/100</f>
        <v>22.108400000000003</v>
      </c>
      <c r="I50" s="128">
        <f>'[1]State Budget 2018-19(P)'!M1702/100</f>
        <v>20.7143</v>
      </c>
      <c r="J50" s="128">
        <f>'[1]CSS Budget 2019-20(P)'!G502/100</f>
        <v>27.3802</v>
      </c>
      <c r="K50" s="128">
        <f>'[1]CSS Budget 2019-20(P)'!N502/100</f>
        <v>21.813500000000005</v>
      </c>
      <c r="L50" s="128">
        <f>'[1]CSS Budget 2019-20(P)'!U502/100</f>
        <v>21.79</v>
      </c>
      <c r="M50" s="128"/>
      <c r="N50" s="128"/>
      <c r="O50" s="128"/>
      <c r="P50" s="133">
        <f>'[1]sumary(MainCRORE)'!D60</f>
        <v>39.1916</v>
      </c>
      <c r="Q50" s="133">
        <f>'[1]sumary(MainCRORE)'!E60</f>
        <v>22.108400000000003</v>
      </c>
      <c r="R50" s="133">
        <f>'[1]sumary(MainCRORE)'!F60</f>
        <v>20.7143</v>
      </c>
      <c r="S50" s="132">
        <f t="shared" si="2"/>
        <v>56.41106767776769</v>
      </c>
      <c r="T50" s="132">
        <f t="shared" si="3"/>
        <v>93.6942519585316</v>
      </c>
    </row>
    <row r="51" spans="2:20" ht="22.5" customHeight="1">
      <c r="B51" s="21">
        <v>47</v>
      </c>
      <c r="C51" s="142" t="s">
        <v>64</v>
      </c>
      <c r="D51" s="128">
        <f>'[1]budget2017-18(District)'!G4041</f>
        <v>0</v>
      </c>
      <c r="E51" s="128">
        <f>'[1]budget2017-18(District)'!J4041</f>
        <v>0</v>
      </c>
      <c r="F51" s="128">
        <f>'[1]budget2017-18(District)'!M4041</f>
        <v>0</v>
      </c>
      <c r="G51" s="128">
        <f>'[1]State Budget 2018-19(P)'!G1703/100</f>
        <v>44.801</v>
      </c>
      <c r="H51" s="128">
        <f>'[1]State Budget 2018-19(P)'!J1703/100</f>
        <v>41.202600000000004</v>
      </c>
      <c r="I51" s="128">
        <f>'[1]State Budget 2018-19(P)'!M1703/100</f>
        <v>34.9168</v>
      </c>
      <c r="J51" s="128" t="e">
        <f>'[1]CSS Budget 2019-20(P)'!#REF!/100</f>
        <v>#REF!</v>
      </c>
      <c r="K51" s="128" t="e">
        <f>'[1]CSS Budget 2019-20(P)'!#REF!/100</f>
        <v>#REF!</v>
      </c>
      <c r="L51" s="128" t="e">
        <f>'[1]CSS Budget 2019-20(P)'!#REF!/100</f>
        <v>#REF!</v>
      </c>
      <c r="M51" s="128"/>
      <c r="N51" s="128"/>
      <c r="O51" s="128"/>
      <c r="P51" s="133">
        <f>'[1]sumary(MainCRORE)'!D61</f>
        <v>44.801</v>
      </c>
      <c r="Q51" s="133">
        <f>'[1]sumary(MainCRORE)'!E61</f>
        <v>41.202600000000004</v>
      </c>
      <c r="R51" s="133">
        <f>'[1]sumary(MainCRORE)'!F61</f>
        <v>34.9168</v>
      </c>
      <c r="S51" s="132">
        <f t="shared" si="2"/>
        <v>91.96803642775832</v>
      </c>
      <c r="T51" s="132">
        <f t="shared" si="3"/>
        <v>84.74416663026119</v>
      </c>
    </row>
    <row r="52" spans="2:20" ht="22.5" customHeight="1">
      <c r="B52" s="21">
        <v>48</v>
      </c>
      <c r="C52" s="141" t="s">
        <v>65</v>
      </c>
      <c r="D52" s="128">
        <f>'[1]budget2017-18(District)'!G4042</f>
        <v>0</v>
      </c>
      <c r="E52" s="128">
        <f>'[1]budget2017-18(District)'!J4042</f>
        <v>0</v>
      </c>
      <c r="F52" s="128">
        <f>'[1]budget2017-18(District)'!M4042</f>
        <v>0</v>
      </c>
      <c r="G52" s="128">
        <f>'[1]State Budget 2018-19(P)'!G1704/100</f>
        <v>290.1051</v>
      </c>
      <c r="H52" s="128">
        <f>'[1]State Budget 2018-19(P)'!J1704/100</f>
        <v>289.49070000000006</v>
      </c>
      <c r="I52" s="128">
        <f>'[1]State Budget 2018-19(P)'!M1704/100</f>
        <v>224.672</v>
      </c>
      <c r="J52" s="128">
        <f>'[1]CSS Budget 2019-20(P)'!G503/100</f>
        <v>656.7732000000001</v>
      </c>
      <c r="K52" s="128">
        <f>'[1]CSS Budget 2019-20(P)'!N503/100</f>
        <v>386.3636</v>
      </c>
      <c r="L52" s="128">
        <f>'[1]CSS Budget 2019-20(P)'!U503/100</f>
        <v>368.23449999999997</v>
      </c>
      <c r="M52" s="128"/>
      <c r="N52" s="128"/>
      <c r="O52" s="128"/>
      <c r="P52" s="134">
        <f>'[1]sumary(MainCRORE)'!D62</f>
        <v>290.1051</v>
      </c>
      <c r="Q52" s="134">
        <f>'[1]sumary(MainCRORE)'!E62</f>
        <v>289.49070000000006</v>
      </c>
      <c r="R52" s="134">
        <f>'[1]sumary(MainCRORE)'!F62</f>
        <v>224.672</v>
      </c>
      <c r="S52" s="132">
        <f t="shared" si="2"/>
        <v>99.78821468495386</v>
      </c>
      <c r="T52" s="132">
        <f t="shared" si="3"/>
        <v>77.60940161462871</v>
      </c>
    </row>
    <row r="53" spans="2:20" ht="22.5" customHeight="1">
      <c r="B53" s="137">
        <v>49</v>
      </c>
      <c r="C53" s="139" t="s">
        <v>66</v>
      </c>
      <c r="D53" s="128">
        <f>'[1]budget2017-18(District)'!G4043</f>
        <v>0</v>
      </c>
      <c r="E53" s="128">
        <f>'[1]budget2017-18(District)'!J4043</f>
        <v>0</v>
      </c>
      <c r="F53" s="128">
        <f>'[1]budget2017-18(District)'!M4043</f>
        <v>0</v>
      </c>
      <c r="G53" s="128">
        <f>'[1]State Budget 2018-19(P)'!G1705/100</f>
        <v>179.3635</v>
      </c>
      <c r="H53" s="128">
        <f>'[1]State Budget 2018-19(P)'!J1705/100</f>
        <v>125.03779999999999</v>
      </c>
      <c r="I53" s="128">
        <f>'[1]State Budget 2018-19(P)'!M1705/100</f>
        <v>63.829899999999995</v>
      </c>
      <c r="J53" s="128" t="e">
        <f>'[1]CSS Budget 2019-20(P)'!#REF!/100</f>
        <v>#REF!</v>
      </c>
      <c r="K53" s="128" t="e">
        <f>'[1]CSS Budget 2019-20(P)'!#REF!/100</f>
        <v>#REF!</v>
      </c>
      <c r="L53" s="128" t="e">
        <f>'[1]CSS Budget 2019-20(P)'!#REF!/100</f>
        <v>#REF!</v>
      </c>
      <c r="M53" s="128"/>
      <c r="N53" s="128"/>
      <c r="O53" s="128"/>
      <c r="P53" s="133">
        <f>'[1]sumary(MainCRORE)'!D63</f>
        <v>179.3635</v>
      </c>
      <c r="Q53" s="133">
        <f>'[1]sumary(MainCRORE)'!E63</f>
        <v>125.03779999999999</v>
      </c>
      <c r="R53" s="133">
        <f>'[1]sumary(MainCRORE)'!F63</f>
        <v>63.829899999999995</v>
      </c>
      <c r="S53" s="132">
        <f t="shared" si="2"/>
        <v>69.71195365835301</v>
      </c>
      <c r="T53" s="132">
        <f t="shared" si="3"/>
        <v>51.04848293875932</v>
      </c>
    </row>
    <row r="54" spans="2:20" ht="22.5" customHeight="1">
      <c r="B54" s="21">
        <v>50</v>
      </c>
      <c r="C54" s="140" t="s">
        <v>177</v>
      </c>
      <c r="D54" s="128">
        <f>'[1]budget2017-18(District)'!G4044</f>
        <v>0</v>
      </c>
      <c r="E54" s="128">
        <f>'[1]budget2017-18(District)'!J4044</f>
        <v>0</v>
      </c>
      <c r="F54" s="128">
        <f>'[1]budget2017-18(District)'!M4044</f>
        <v>0</v>
      </c>
      <c r="G54" s="128">
        <f>'[1]State Budget 2018-19(P)'!G1706/100</f>
        <v>14.3257</v>
      </c>
      <c r="H54" s="128">
        <f>'[1]State Budget 2018-19(P)'!J1706/100</f>
        <v>13.9108</v>
      </c>
      <c r="I54" s="128">
        <f>'[1]State Budget 2018-19(P)'!M1706/100</f>
        <v>12.008200000000002</v>
      </c>
      <c r="J54" s="128">
        <f>'[1]CSS Budget 2019-20(P)'!G505/100</f>
        <v>0.3552</v>
      </c>
      <c r="K54" s="128">
        <f>'[1]CSS Budget 2019-20(P)'!N505/100</f>
        <v>0.22940000000000002</v>
      </c>
      <c r="L54" s="128">
        <f>'[1]CSS Budget 2019-20(P)'!U505/100</f>
        <v>0.09</v>
      </c>
      <c r="M54" s="128"/>
      <c r="N54" s="128"/>
      <c r="O54" s="128"/>
      <c r="P54" s="133">
        <f>'[1]sumary(MainCRORE)'!D66</f>
        <v>170.54330000000002</v>
      </c>
      <c r="Q54" s="133">
        <f>'[1]sumary(MainCRORE)'!E66</f>
        <v>136.2048</v>
      </c>
      <c r="R54" s="133">
        <f>'[1]sumary(MainCRORE)'!F66</f>
        <v>116.92329999999998</v>
      </c>
      <c r="S54" s="132">
        <f t="shared" si="2"/>
        <v>79.86523070680583</v>
      </c>
      <c r="T54" s="132">
        <f t="shared" si="3"/>
        <v>85.84374412649186</v>
      </c>
    </row>
    <row r="55" spans="2:20" ht="22.5" customHeight="1">
      <c r="B55" s="21">
        <v>51</v>
      </c>
      <c r="C55" s="139" t="s">
        <v>68</v>
      </c>
      <c r="D55" s="128">
        <f>'[1]budget2017-18(District)'!G4046</f>
        <v>0</v>
      </c>
      <c r="E55" s="128">
        <f>'[1]budget2017-18(District)'!J4046</f>
        <v>0</v>
      </c>
      <c r="F55" s="128">
        <f>'[1]budget2017-18(District)'!M4046</f>
        <v>0</v>
      </c>
      <c r="G55" s="128">
        <f>'[1]State Budget 2018-19(P)'!G1708/100</f>
        <v>435.7179000000001</v>
      </c>
      <c r="H55" s="128">
        <f>'[1]State Budget 2018-19(P)'!J1708/100</f>
        <v>424.7513000000001</v>
      </c>
      <c r="I55" s="128">
        <f>'[1]State Budget 2018-19(P)'!M1708/100</f>
        <v>367.2683</v>
      </c>
      <c r="J55" s="128">
        <f>'[1]CSS Budget 2019-20(P)'!G506/100</f>
        <v>2.2451</v>
      </c>
      <c r="K55" s="128">
        <f>'[1]CSS Budget 2019-20(P)'!N506/100</f>
        <v>1.8774000000000002</v>
      </c>
      <c r="L55" s="128">
        <f>'[1]CSS Budget 2019-20(P)'!U506/100</f>
        <v>1.6538</v>
      </c>
      <c r="M55" s="128"/>
      <c r="N55" s="128"/>
      <c r="O55" s="128"/>
      <c r="P55" s="133">
        <f>'[1]sumary(MainCRORE)'!D67</f>
        <v>435.7179000000001</v>
      </c>
      <c r="Q55" s="133">
        <f>'[1]sumary(MainCRORE)'!E67</f>
        <v>424.7513000000001</v>
      </c>
      <c r="R55" s="133">
        <f>'[1]sumary(MainCRORE)'!F67</f>
        <v>367.2683</v>
      </c>
      <c r="S55" s="132">
        <f t="shared" si="2"/>
        <v>97.48309628775867</v>
      </c>
      <c r="T55" s="132">
        <f t="shared" si="3"/>
        <v>86.46666884833546</v>
      </c>
    </row>
    <row r="56" spans="2:20" ht="22.5" customHeight="1">
      <c r="B56" s="137">
        <v>52</v>
      </c>
      <c r="C56" s="139" t="s">
        <v>69</v>
      </c>
      <c r="D56" s="128">
        <f>'[1]budget2017-18(District)'!G4047</f>
        <v>0</v>
      </c>
      <c r="E56" s="128">
        <f>'[1]budget2017-18(District)'!J4047</f>
        <v>0</v>
      </c>
      <c r="F56" s="128">
        <f>'[1]budget2017-18(District)'!M4047</f>
        <v>0</v>
      </c>
      <c r="G56" s="128">
        <f>'[1]State Budget 2018-19(P)'!G1709/100</f>
        <v>277.95959999999997</v>
      </c>
      <c r="H56" s="128">
        <f>'[1]State Budget 2018-19(P)'!J1709/100</f>
        <v>269.4720999999999</v>
      </c>
      <c r="I56" s="128">
        <f>'[1]State Budget 2018-19(P)'!M1709/100</f>
        <v>206.34220000000002</v>
      </c>
      <c r="J56" s="128">
        <f>'[1]CSS Budget 2019-20(P)'!G399/100</f>
        <v>40.455</v>
      </c>
      <c r="K56" s="128">
        <f>'[1]CSS Budget 2019-20(P)'!N507/100</f>
        <v>17.965</v>
      </c>
      <c r="L56" s="128">
        <f>'[1]CSS Budget 2019-20(P)'!U507/100</f>
        <v>17.8312</v>
      </c>
      <c r="M56" s="128"/>
      <c r="N56" s="128"/>
      <c r="O56" s="128"/>
      <c r="P56" s="133">
        <f>'[1]sumary(MainCRORE)'!D68</f>
        <v>277.95959999999997</v>
      </c>
      <c r="Q56" s="133">
        <f>'[1]sumary(MainCRORE)'!E68</f>
        <v>269.4720999999999</v>
      </c>
      <c r="R56" s="133">
        <f>'[1]sumary(MainCRORE)'!F68</f>
        <v>206.34220000000002</v>
      </c>
      <c r="S56" s="132">
        <f t="shared" si="2"/>
        <v>96.94649869981103</v>
      </c>
      <c r="T56" s="132">
        <f t="shared" si="3"/>
        <v>76.57275094527415</v>
      </c>
    </row>
    <row r="57" spans="2:20" ht="22.5" customHeight="1">
      <c r="B57" s="21">
        <v>53</v>
      </c>
      <c r="C57" s="139" t="s">
        <v>70</v>
      </c>
      <c r="D57" s="128">
        <f>'[1]budget2017-18(District)'!G4048</f>
        <v>0</v>
      </c>
      <c r="E57" s="128">
        <f>'[1]budget2017-18(District)'!J4048</f>
        <v>0</v>
      </c>
      <c r="F57" s="128">
        <f>'[1]budget2017-18(District)'!M4048</f>
        <v>0</v>
      </c>
      <c r="G57" s="128">
        <f>'[1]State Budget 2018-19(P)'!G1710/100</f>
        <v>111.0932</v>
      </c>
      <c r="H57" s="128">
        <f>'[1]State Budget 2018-19(P)'!J1710/100</f>
        <v>71.2843</v>
      </c>
      <c r="I57" s="128">
        <f>'[1]State Budget 2018-19(P)'!M1710/100</f>
        <v>58.79859999999999</v>
      </c>
      <c r="J57" s="128">
        <f>'[1]CSS Budget 2019-20(P)'!G508/100</f>
        <v>489.10020000000003</v>
      </c>
      <c r="K57" s="128">
        <f>'[1]CSS Budget 2019-20(P)'!N508/100</f>
        <v>301.86469999999997</v>
      </c>
      <c r="L57" s="128">
        <f>'[1]CSS Budget 2019-20(P)'!U508/100</f>
        <v>242.34859999999998</v>
      </c>
      <c r="M57" s="128">
        <f>'[1]budget2018-19EAP(Scheme)'!O51/100</f>
        <v>377</v>
      </c>
      <c r="N57" s="128">
        <f>'[1]budget2018-19EAP(Scheme)'!R51/100</f>
        <v>189</v>
      </c>
      <c r="O57" s="128">
        <f>'[1]budget2018-19EAP(Scheme)'!AD51/100</f>
        <v>115.1792</v>
      </c>
      <c r="P57" s="133">
        <f>'[1]sumary(MainCRORE)'!D69</f>
        <v>111.0932</v>
      </c>
      <c r="Q57" s="133">
        <f>'[1]sumary(MainCRORE)'!E69</f>
        <v>71.2843</v>
      </c>
      <c r="R57" s="133">
        <f>'[1]sumary(MainCRORE)'!F69</f>
        <v>58.79859999999999</v>
      </c>
      <c r="S57" s="132">
        <f t="shared" si="2"/>
        <v>64.1662135936313</v>
      </c>
      <c r="T57" s="132">
        <f t="shared" si="3"/>
        <v>82.48464248088287</v>
      </c>
    </row>
    <row r="58" spans="2:20" ht="22.5" customHeight="1">
      <c r="B58" s="21">
        <v>54</v>
      </c>
      <c r="C58" s="138" t="s">
        <v>71</v>
      </c>
      <c r="D58" s="128">
        <f>'[1]budget2017-18(District)'!G4050</f>
        <v>0</v>
      </c>
      <c r="E58" s="128">
        <f>'[1]budget2017-18(District)'!J4050</f>
        <v>0</v>
      </c>
      <c r="F58" s="128">
        <f>'[1]budget2017-18(District)'!M4050</f>
        <v>0</v>
      </c>
      <c r="G58" s="128" t="e">
        <f>'[1]State Budget 2018-19(P)'!#REF!/100</f>
        <v>#REF!</v>
      </c>
      <c r="H58" s="128" t="e">
        <f>'[1]State Budget 2018-19(P)'!#REF!/100</f>
        <v>#REF!</v>
      </c>
      <c r="I58" s="128" t="e">
        <f>'[1]State Budget 2018-19(P)'!#REF!/100</f>
        <v>#REF!</v>
      </c>
      <c r="J58" s="128" t="e">
        <f>'[1]CSS Budget 2019-20(P)'!#REF!/100</f>
        <v>#REF!</v>
      </c>
      <c r="K58" s="128" t="e">
        <f>'[1]CSS Budget 2019-20(P)'!#REF!/100</f>
        <v>#REF!</v>
      </c>
      <c r="L58" s="128" t="e">
        <f>'[1]CSS Budget 2019-20(P)'!#REF!/100</f>
        <v>#REF!</v>
      </c>
      <c r="M58" s="128"/>
      <c r="N58" s="128"/>
      <c r="O58" s="128"/>
      <c r="P58" s="133">
        <f>'[1]sumary(MainCRORE)'!D70</f>
        <v>1914.1038999999998</v>
      </c>
      <c r="Q58" s="133">
        <f>'[1]sumary(MainCRORE)'!E70</f>
        <v>1862.1128999999999</v>
      </c>
      <c r="R58" s="133">
        <f>'[1]sumary(MainCRORE)'!F70</f>
        <v>1778.4018999999998</v>
      </c>
      <c r="S58" s="132">
        <f t="shared" si="2"/>
        <v>97.28379426007126</v>
      </c>
      <c r="T58" s="132">
        <f t="shared" si="3"/>
        <v>95.5045153277226</v>
      </c>
    </row>
    <row r="59" spans="2:20" ht="22.5" customHeight="1">
      <c r="B59" s="137">
        <v>55</v>
      </c>
      <c r="C59" s="135" t="s">
        <v>72</v>
      </c>
      <c r="D59" s="128">
        <f>'[1]budget2017-18(District)'!G4051</f>
        <v>0</v>
      </c>
      <c r="E59" s="128">
        <f>'[1]budget2017-18(District)'!J4051</f>
        <v>0</v>
      </c>
      <c r="F59" s="128">
        <f>'[1]budget2017-18(District)'!M4051</f>
        <v>0</v>
      </c>
      <c r="G59" s="128">
        <f>'[1]State Budget 2018-19(P)'!G1711/100</f>
        <v>1914.1038999999998</v>
      </c>
      <c r="H59" s="128">
        <f>'[1]State Budget 2018-19(P)'!J1711/100</f>
        <v>1862.1128999999999</v>
      </c>
      <c r="I59" s="128">
        <f>'[1]State Budget 2018-19(P)'!M1711/100</f>
        <v>1778.4018999999998</v>
      </c>
      <c r="J59" s="128">
        <f>'[1]CSS Budget 2019-20(P)'!G509/100</f>
        <v>8.8368</v>
      </c>
      <c r="K59" s="128">
        <f>'[1]CSS Budget 2019-20(P)'!N509/100</f>
        <v>4.68</v>
      </c>
      <c r="L59" s="128">
        <f>'[1]CSS Budget 2019-20(P)'!U509/100</f>
        <v>4.3825</v>
      </c>
      <c r="M59" s="128"/>
      <c r="N59" s="128"/>
      <c r="O59" s="128"/>
      <c r="P59" s="133">
        <f>'[1]sumary(MainCRORE)'!D71</f>
        <v>82.87279999999998</v>
      </c>
      <c r="Q59" s="133">
        <f>'[1]sumary(MainCRORE)'!E71</f>
        <v>71.2326</v>
      </c>
      <c r="R59" s="133">
        <f>'[1]sumary(MainCRORE)'!F71</f>
        <v>62.6999</v>
      </c>
      <c r="S59" s="132">
        <f t="shared" si="2"/>
        <v>85.95413694239849</v>
      </c>
      <c r="T59" s="132">
        <f t="shared" si="3"/>
        <v>88.02135539064977</v>
      </c>
    </row>
    <row r="60" spans="2:20" ht="22.5" customHeight="1">
      <c r="B60" s="21">
        <v>56</v>
      </c>
      <c r="C60" s="138" t="s">
        <v>73</v>
      </c>
      <c r="D60" s="128">
        <f>'[1]budget2017-18(District)'!G4052</f>
        <v>0</v>
      </c>
      <c r="E60" s="128">
        <f>'[1]budget2017-18(District)'!J4052</f>
        <v>0</v>
      </c>
      <c r="F60" s="128">
        <f>'[1]budget2017-18(District)'!M4052</f>
        <v>0</v>
      </c>
      <c r="G60" s="128">
        <f>'[1]State Budget 2018-19(P)'!G1712/100</f>
        <v>82.87279999999998</v>
      </c>
      <c r="H60" s="128">
        <f>'[1]State Budget 2018-19(P)'!J1712/100</f>
        <v>71.2326</v>
      </c>
      <c r="I60" s="128">
        <f>'[1]State Budget 2018-19(P)'!M1712/100</f>
        <v>62.6999</v>
      </c>
      <c r="J60" s="128" t="e">
        <f>'[1]CSS Budget 2019-20(P)'!#REF!/100</f>
        <v>#REF!</v>
      </c>
      <c r="K60" s="128" t="e">
        <f>'[1]CSS Budget 2019-20(P)'!#REF!/100</f>
        <v>#REF!</v>
      </c>
      <c r="L60" s="128" t="e">
        <f>'[1]CSS Budget 2019-20(P)'!#REF!/100</f>
        <v>#REF!</v>
      </c>
      <c r="M60" s="128"/>
      <c r="N60" s="128"/>
      <c r="O60" s="128"/>
      <c r="P60" s="133">
        <f>'[1]sumary(MainCRORE)'!D72</f>
        <v>85.4509</v>
      </c>
      <c r="Q60" s="133">
        <f>'[1]sumary(MainCRORE)'!E72</f>
        <v>85.45</v>
      </c>
      <c r="R60" s="133">
        <f>'[1]sumary(MainCRORE)'!F72</f>
        <v>84.93</v>
      </c>
      <c r="S60" s="132">
        <f t="shared" si="2"/>
        <v>99.99894676358002</v>
      </c>
      <c r="T60" s="132">
        <f t="shared" si="3"/>
        <v>99.39145699239322</v>
      </c>
    </row>
    <row r="61" spans="2:20" ht="22.5" customHeight="1">
      <c r="B61" s="21">
        <v>57</v>
      </c>
      <c r="C61" s="138" t="s">
        <v>74</v>
      </c>
      <c r="D61" s="128">
        <f>'[1]budget2017-18(District)'!G4053</f>
        <v>0</v>
      </c>
      <c r="E61" s="128">
        <f>'[1]budget2017-18(District)'!J4053</f>
        <v>0</v>
      </c>
      <c r="F61" s="128">
        <f>'[1]budget2017-18(District)'!M4053</f>
        <v>0</v>
      </c>
      <c r="G61" s="128">
        <f>'[1]State Budget 2018-19(P)'!G1713/100</f>
        <v>85.4509</v>
      </c>
      <c r="H61" s="128">
        <f>'[1]State Budget 2018-19(P)'!J1713/100</f>
        <v>85.45</v>
      </c>
      <c r="I61" s="128">
        <f>'[1]State Budget 2018-19(P)'!M1713/100</f>
        <v>84.93</v>
      </c>
      <c r="J61" s="128">
        <f>'[1]CSS Budget 2019-20(P)'!G510/100</f>
        <v>10.135399999999999</v>
      </c>
      <c r="K61" s="128">
        <f>'[1]CSS Budget 2019-20(P)'!N510/100</f>
        <v>0</v>
      </c>
      <c r="L61" s="128">
        <f>'[1]CSS Budget 2019-20(P)'!U510/100</f>
        <v>0</v>
      </c>
      <c r="M61" s="128"/>
      <c r="N61" s="128"/>
      <c r="O61" s="128"/>
      <c r="P61" s="133">
        <f>'[1]sumary(MainCRORE)'!D73</f>
        <v>29.633899999999997</v>
      </c>
      <c r="Q61" s="133">
        <f>'[1]sumary(MainCRORE)'!E73</f>
        <v>29.6333</v>
      </c>
      <c r="R61" s="133">
        <f>'[1]sumary(MainCRORE)'!F73</f>
        <v>25.3842</v>
      </c>
      <c r="S61" s="132">
        <f t="shared" si="2"/>
        <v>99.99797529181107</v>
      </c>
      <c r="T61" s="132">
        <f t="shared" si="3"/>
        <v>85.66106373572974</v>
      </c>
    </row>
    <row r="62" spans="2:20" ht="22.5" customHeight="1">
      <c r="B62" s="137">
        <v>58</v>
      </c>
      <c r="C62" s="138" t="s">
        <v>75</v>
      </c>
      <c r="D62" s="128">
        <f>'[1]budget2017-18(District)'!G4054</f>
        <v>0</v>
      </c>
      <c r="E62" s="128">
        <f>'[1]budget2017-18(District)'!J4054</f>
        <v>0</v>
      </c>
      <c r="F62" s="128">
        <f>'[1]budget2017-18(District)'!M4054</f>
        <v>0</v>
      </c>
      <c r="G62" s="128">
        <f>'[1]State Budget 2018-19(P)'!G1714/100</f>
        <v>29.633899999999997</v>
      </c>
      <c r="H62" s="128">
        <f>'[1]State Budget 2018-19(P)'!J1714/100</f>
        <v>29.6333</v>
      </c>
      <c r="I62" s="128">
        <f>'[1]State Budget 2018-19(P)'!M1714/100</f>
        <v>25.3842</v>
      </c>
      <c r="J62" s="128" t="e">
        <f>'[1]CSS Budget 2019-20(P)'!#REF!/100</f>
        <v>#REF!</v>
      </c>
      <c r="K62" s="128" t="e">
        <f>'[1]CSS Budget 2019-20(P)'!#REF!/100</f>
        <v>#REF!</v>
      </c>
      <c r="L62" s="128" t="e">
        <f>'[1]CSS Budget 2019-20(P)'!#REF!/100</f>
        <v>#REF!</v>
      </c>
      <c r="M62" s="128"/>
      <c r="N62" s="128"/>
      <c r="O62" s="128"/>
      <c r="P62" s="133">
        <f>'[1]sumary(MainCRORE)'!D74</f>
        <v>34.5919</v>
      </c>
      <c r="Q62" s="133">
        <f>'[1]sumary(MainCRORE)'!E74</f>
        <v>29.418000000000003</v>
      </c>
      <c r="R62" s="133">
        <f>'[1]sumary(MainCRORE)'!F74</f>
        <v>2.7631</v>
      </c>
      <c r="S62" s="132">
        <f t="shared" si="2"/>
        <v>85.04303030478233</v>
      </c>
      <c r="T62" s="132">
        <f t="shared" si="3"/>
        <v>9.392548779658712</v>
      </c>
    </row>
    <row r="63" spans="2:20" ht="22.5" customHeight="1">
      <c r="B63" s="21">
        <v>59</v>
      </c>
      <c r="C63" s="138" t="s">
        <v>176</v>
      </c>
      <c r="D63" s="128">
        <f>'[1]budget2017-18(District)'!G4055</f>
        <v>0</v>
      </c>
      <c r="E63" s="128">
        <f>'[1]budget2017-18(District)'!J4055</f>
        <v>0</v>
      </c>
      <c r="F63" s="128">
        <f>'[1]budget2017-18(District)'!M4055</f>
        <v>0</v>
      </c>
      <c r="G63" s="128">
        <f>'[1]State Budget 2018-19(P)'!G1715/100</f>
        <v>34.5919</v>
      </c>
      <c r="H63" s="128">
        <f>'[1]State Budget 2018-19(P)'!J1715/100</f>
        <v>29.418000000000003</v>
      </c>
      <c r="I63" s="128">
        <f>'[1]State Budget 2018-19(P)'!M1715/100</f>
        <v>2.7631</v>
      </c>
      <c r="J63" s="128">
        <f>'[1]CSS Budget 2019-20(P)'!G511/100</f>
        <v>113.4778</v>
      </c>
      <c r="K63" s="128">
        <f>'[1]CSS Budget 2019-20(P)'!N511/100</f>
        <v>113.47690000000003</v>
      </c>
      <c r="L63" s="128">
        <f>'[1]CSS Budget 2019-20(P)'!U511/100</f>
        <v>100.24790000000002</v>
      </c>
      <c r="M63" s="128"/>
      <c r="N63" s="128"/>
      <c r="O63" s="128"/>
      <c r="P63" s="133">
        <f>'[1]sumary(MainCRORE)'!D75</f>
        <v>12.9319</v>
      </c>
      <c r="Q63" s="133">
        <f>'[1]sumary(MainCRORE)'!E75</f>
        <v>12.4307</v>
      </c>
      <c r="R63" s="133">
        <f>'[1]sumary(MainCRORE)'!F75</f>
        <v>9.304</v>
      </c>
      <c r="S63" s="132">
        <f t="shared" si="2"/>
        <v>96.1243127460002</v>
      </c>
      <c r="T63" s="132">
        <f t="shared" si="3"/>
        <v>74.84695149911107</v>
      </c>
    </row>
    <row r="64" spans="2:20" ht="22.5" customHeight="1">
      <c r="B64" s="137">
        <v>60</v>
      </c>
      <c r="C64" s="135" t="s">
        <v>77</v>
      </c>
      <c r="D64" s="128">
        <f>'[1]budget2017-18(District)'!G4056</f>
        <v>0</v>
      </c>
      <c r="E64" s="128">
        <f>'[1]budget2017-18(District)'!J4056</f>
        <v>0</v>
      </c>
      <c r="F64" s="128">
        <f>'[1]budget2017-18(District)'!M4056</f>
        <v>0</v>
      </c>
      <c r="G64" s="128">
        <f>'[1]State Budget 2018-19(P)'!G1716/100</f>
        <v>12.9319</v>
      </c>
      <c r="H64" s="128">
        <f>'[1]State Budget 2018-19(P)'!J1716/100</f>
        <v>12.4307</v>
      </c>
      <c r="I64" s="128">
        <f>'[1]State Budget 2018-19(P)'!M1716/100</f>
        <v>9.304</v>
      </c>
      <c r="J64" s="128" t="e">
        <f>'[1]CSS Budget 2019-20(P)'!#REF!/100</f>
        <v>#REF!</v>
      </c>
      <c r="K64" s="128" t="e">
        <f>'[1]CSS Budget 2019-20(P)'!#REF!/100</f>
        <v>#REF!</v>
      </c>
      <c r="L64" s="128"/>
      <c r="M64" s="128"/>
      <c r="N64" s="128"/>
      <c r="O64" s="128"/>
      <c r="P64" s="133">
        <f>'[1]sumary(MainCRORE)'!D76</f>
        <v>88.5333</v>
      </c>
      <c r="Q64" s="133">
        <f>'[1]sumary(MainCRORE)'!E76</f>
        <v>88.5333</v>
      </c>
      <c r="R64" s="133">
        <f>'[1]sumary(MainCRORE)'!F76</f>
        <v>79.88510000000001</v>
      </c>
      <c r="S64" s="132">
        <f t="shared" si="2"/>
        <v>100</v>
      </c>
      <c r="T64" s="132">
        <f t="shared" si="3"/>
        <v>90.23169812940442</v>
      </c>
    </row>
    <row r="65" spans="2:20" ht="22.5" customHeight="1">
      <c r="B65" s="21">
        <v>61</v>
      </c>
      <c r="C65" s="135" t="s">
        <v>78</v>
      </c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33">
        <f>'[1]sumary(MainCRORE)'!D77</f>
        <v>282.32710000000003</v>
      </c>
      <c r="Q65" s="133">
        <f>'[1]sumary(MainCRORE)'!E77</f>
        <v>279.8245</v>
      </c>
      <c r="R65" s="133">
        <f>'[1]sumary(MainCRORE)'!F77</f>
        <v>220.3709</v>
      </c>
      <c r="S65" s="132">
        <f t="shared" si="2"/>
        <v>99.11358137422867</v>
      </c>
      <c r="T65" s="132">
        <f t="shared" si="3"/>
        <v>78.75325427187398</v>
      </c>
    </row>
    <row r="66" spans="2:20" ht="22.5" customHeight="1">
      <c r="B66" s="137">
        <v>62</v>
      </c>
      <c r="C66" s="135" t="s">
        <v>175</v>
      </c>
      <c r="D66" s="128">
        <f>'[1]budget2017-18(District)'!G4057</f>
        <v>0</v>
      </c>
      <c r="E66" s="128">
        <f>'[1]budget2017-18(District)'!J4057</f>
        <v>0</v>
      </c>
      <c r="F66" s="128">
        <f>'[1]budget2017-18(District)'!M4057</f>
        <v>0</v>
      </c>
      <c r="G66" s="128">
        <f>'[1]State Budget 2018-19(P)'!G1717/100</f>
        <v>88.5333</v>
      </c>
      <c r="H66" s="128">
        <f>'[1]State Budget 2018-19(P)'!J1717/100</f>
        <v>88.5333</v>
      </c>
      <c r="I66" s="128">
        <f>'[1]State Budget 2018-19(P)'!M1717/100</f>
        <v>79.88510000000001</v>
      </c>
      <c r="J66" s="128" t="e">
        <f>'[1]CSS Budget 2019-20(P)'!#REF!/100</f>
        <v>#REF!</v>
      </c>
      <c r="K66" s="128" t="e">
        <f>'[1]CSS Budget 2019-20(P)'!#REF!/100</f>
        <v>#REF!</v>
      </c>
      <c r="L66" s="128"/>
      <c r="M66" s="128"/>
      <c r="N66" s="128"/>
      <c r="O66" s="128"/>
      <c r="P66" s="134">
        <f>'[1]sumary(MainCRORE)'!D78</f>
        <v>139.8811</v>
      </c>
      <c r="Q66" s="133">
        <f>'[1]sumary(MainCRORE)'!E78</f>
        <v>100.83109999999999</v>
      </c>
      <c r="R66" s="133">
        <f>'[1]sumary(MainCRORE)'!F78</f>
        <v>73.4295</v>
      </c>
      <c r="S66" s="132">
        <f t="shared" si="2"/>
        <v>72.08343371620612</v>
      </c>
      <c r="T66" s="132">
        <f t="shared" si="3"/>
        <v>72.82425759512691</v>
      </c>
    </row>
    <row r="67" spans="2:20" ht="22.5" customHeight="1">
      <c r="B67" s="21">
        <v>63</v>
      </c>
      <c r="C67" s="135" t="s">
        <v>80</v>
      </c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34">
        <f>'[1]sumary(MainCRORE)'!D79</f>
        <v>21.025100000000002</v>
      </c>
      <c r="Q67" s="133">
        <f>'[1]sumary(MainCRORE)'!E79</f>
        <v>3.795</v>
      </c>
      <c r="R67" s="133">
        <f>'[1]sumary(MainCRORE)'!F79</f>
        <v>3.795</v>
      </c>
      <c r="S67" s="132">
        <f t="shared" si="2"/>
        <v>18.049854697480626</v>
      </c>
      <c r="T67" s="132">
        <f t="shared" si="3"/>
        <v>100</v>
      </c>
    </row>
    <row r="68" spans="2:20" ht="27" customHeight="1">
      <c r="B68" s="137">
        <v>64</v>
      </c>
      <c r="C68" s="136" t="s">
        <v>174</v>
      </c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34">
        <f>'[1]sumary(MainCRORE)'!D80</f>
        <v>56.9121</v>
      </c>
      <c r="Q68" s="134">
        <f>'[1]sumary(MainCRORE)'!E80</f>
        <v>54.7321</v>
      </c>
      <c r="R68" s="134">
        <f>'[1]sumary(MainCRORE)'!F80</f>
        <v>41.78059999999999</v>
      </c>
      <c r="S68" s="132">
        <f t="shared" si="2"/>
        <v>96.16953161102823</v>
      </c>
      <c r="T68" s="132">
        <f t="shared" si="3"/>
        <v>76.33655569583479</v>
      </c>
    </row>
    <row r="69" spans="2:20" ht="22.5" customHeight="1">
      <c r="B69" s="21">
        <v>65</v>
      </c>
      <c r="C69" s="135" t="s">
        <v>82</v>
      </c>
      <c r="D69" s="128">
        <f>'[1]budget2017-18(District)'!G4059</f>
        <v>0</v>
      </c>
      <c r="E69" s="128">
        <f>'[1]budget2017-18(District)'!J4059</f>
        <v>0</v>
      </c>
      <c r="F69" s="128">
        <f>'[1]budget2017-18(District)'!M4059</f>
        <v>0</v>
      </c>
      <c r="G69" s="128" t="e">
        <f>'[1]State Budget 2018-19(P)'!#REF!/100</f>
        <v>#REF!</v>
      </c>
      <c r="H69" s="128" t="e">
        <f>'[1]State Budget 2018-19(P)'!#REF!/100</f>
        <v>#REF!</v>
      </c>
      <c r="I69" s="128" t="e">
        <f>'[1]State Budget 2018-19(P)'!#REF!/100</f>
        <v>#REF!</v>
      </c>
      <c r="J69" s="128" t="e">
        <f>'[1]CSS Budget 2019-20(P)'!#REF!/100</f>
        <v>#REF!</v>
      </c>
      <c r="K69" s="128" t="e">
        <f>'[1]CSS Budget 2019-20(P)'!#REF!/100</f>
        <v>#REF!</v>
      </c>
      <c r="L69" s="128"/>
      <c r="M69" s="128"/>
      <c r="N69" s="128"/>
      <c r="O69" s="128"/>
      <c r="P69" s="134">
        <f>'[1]sumary(MainCRORE)'!D81</f>
        <v>16236.062300000001</v>
      </c>
      <c r="Q69" s="133">
        <f>'[1]sumary(MainCRORE)'!E81</f>
        <v>8619.9862</v>
      </c>
      <c r="R69" s="133">
        <f>'[1]sumary(MainCRORE)'!F81</f>
        <v>8013.7447999999995</v>
      </c>
      <c r="S69" s="132">
        <f t="shared" si="2"/>
        <v>53.091605838442725</v>
      </c>
      <c r="T69" s="132">
        <f t="shared" si="3"/>
        <v>92.9670258636841</v>
      </c>
    </row>
    <row r="70" spans="2:20" ht="25.5" customHeight="1">
      <c r="B70" s="21" t="s">
        <v>84</v>
      </c>
      <c r="C70" s="131" t="s">
        <v>173</v>
      </c>
      <c r="D70" s="128">
        <f>'[1]budget2017-18(District)'!G4061</f>
        <v>0</v>
      </c>
      <c r="E70" s="128">
        <f>'[1]budget2017-18(District)'!J4061</f>
        <v>0</v>
      </c>
      <c r="F70" s="128">
        <f>'[1]budget2017-18(District)'!M4061</f>
        <v>0</v>
      </c>
      <c r="G70" s="128" t="e">
        <f>'[1]State Budget 2018-19(P)'!#REF!/100</f>
        <v>#REF!</v>
      </c>
      <c r="H70" s="128" t="e">
        <f>'[1]State Budget 2018-19(P)'!#REF!/100</f>
        <v>#REF!</v>
      </c>
      <c r="I70" s="128" t="e">
        <f>'[1]State Budget 2018-19(P)'!#REF!/100</f>
        <v>#REF!</v>
      </c>
      <c r="J70" s="128" t="e">
        <f>'[1]CSS Budget 2019-20(P)'!#REF!/100</f>
        <v>#REF!</v>
      </c>
      <c r="K70" s="128" t="e">
        <f>'[1]CSS Budget 2019-20(P)'!#REF!/100</f>
        <v>#REF!</v>
      </c>
      <c r="L70" s="128"/>
      <c r="M70" s="128"/>
      <c r="N70" s="128"/>
      <c r="O70" s="128"/>
      <c r="P70" s="130">
        <f>SUM(P5:P69)</f>
        <v>40144.05499999999</v>
      </c>
      <c r="Q70" s="130">
        <f>SUM(Q5:Q69)</f>
        <v>29876.517999999996</v>
      </c>
      <c r="R70" s="130">
        <f>SUM(R5:R69)</f>
        <v>26524.480399999993</v>
      </c>
      <c r="S70" s="129">
        <f t="shared" si="2"/>
        <v>74.4232688999654</v>
      </c>
      <c r="T70" s="129">
        <f t="shared" si="3"/>
        <v>88.7803605493786</v>
      </c>
    </row>
    <row r="73" spans="7:16" ht="14.25">
      <c r="G73" s="128" t="e">
        <f>SUM(G5:G70)</f>
        <v>#REF!</v>
      </c>
      <c r="P73" s="128" t="s">
        <v>84</v>
      </c>
    </row>
    <row r="74" spans="7:16" ht="16.5" customHeight="1">
      <c r="G74" s="126">
        <v>-0.03</v>
      </c>
      <c r="J74" s="127"/>
      <c r="P74" s="126" t="s">
        <v>84</v>
      </c>
    </row>
    <row r="75" spans="4:16" ht="12.75">
      <c r="D75" s="127"/>
      <c r="G75" s="126">
        <v>29916.73</v>
      </c>
      <c r="P75" s="126" t="s">
        <v>84</v>
      </c>
    </row>
  </sheetData>
  <sheetProtection/>
  <mergeCells count="3">
    <mergeCell ref="A1:T1"/>
    <mergeCell ref="P2:R2"/>
    <mergeCell ref="S2:T2"/>
  </mergeCells>
  <printOptions/>
  <pageMargins left="0.118110236220472" right="0.118110236220472" top="0.15748031496063" bottom="0.196850393700787" header="0.31496062992126" footer="0.31496062992126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4"/>
  <sheetViews>
    <sheetView view="pageBreakPreview" zoomScale="85" zoomScaleNormal="70" zoomScaleSheetLayoutView="85" zoomScalePageLayoutView="0" workbookViewId="0" topLeftCell="A13">
      <selection activeCell="A2" sqref="A2:E2"/>
    </sheetView>
  </sheetViews>
  <sheetFormatPr defaultColWidth="9.140625" defaultRowHeight="12.75"/>
  <cols>
    <col min="1" max="1" width="6.00390625" style="62" customWidth="1"/>
    <col min="2" max="2" width="53.28125" style="62" customWidth="1"/>
    <col min="3" max="3" width="16.7109375" style="62" customWidth="1"/>
    <col min="4" max="5" width="19.421875" style="62" customWidth="1"/>
    <col min="6" max="6" width="23.140625" style="62" customWidth="1"/>
    <col min="7" max="7" width="26.7109375" style="62" customWidth="1"/>
    <col min="8" max="8" width="12.57421875" style="62" customWidth="1"/>
    <col min="9" max="9" width="12.00390625" style="62" customWidth="1"/>
    <col min="10" max="10" width="19.421875" style="62" customWidth="1"/>
    <col min="11" max="11" width="17.00390625" style="62" customWidth="1"/>
    <col min="12" max="16384" width="9.140625" style="62" customWidth="1"/>
  </cols>
  <sheetData>
    <row r="1" spans="1:16" ht="41.25" customHeight="1">
      <c r="A1" s="193" t="s">
        <v>134</v>
      </c>
      <c r="B1" s="193"/>
      <c r="C1" s="193"/>
      <c r="D1" s="193"/>
      <c r="E1" s="193"/>
      <c r="F1" s="193"/>
      <c r="G1" s="193"/>
      <c r="H1" s="82"/>
      <c r="I1" s="82"/>
      <c r="J1" s="82"/>
      <c r="K1" s="82"/>
      <c r="L1" s="63"/>
      <c r="M1" s="63"/>
      <c r="N1" s="63"/>
      <c r="O1" s="63"/>
      <c r="P1" s="63"/>
    </row>
    <row r="2" spans="1:16" ht="43.5" customHeight="1">
      <c r="A2" s="194" t="s">
        <v>133</v>
      </c>
      <c r="B2" s="194"/>
      <c r="C2" s="194"/>
      <c r="D2" s="194"/>
      <c r="E2" s="194"/>
      <c r="F2" s="194"/>
      <c r="G2" s="194"/>
      <c r="J2" s="195" t="s">
        <v>132</v>
      </c>
      <c r="K2" s="195"/>
      <c r="L2" s="81"/>
      <c r="M2" s="63"/>
      <c r="N2" s="63"/>
      <c r="O2" s="63"/>
      <c r="P2" s="63"/>
    </row>
    <row r="3" spans="1:16" ht="78.75" customHeight="1">
      <c r="A3" s="78"/>
      <c r="B3" s="80" t="s">
        <v>131</v>
      </c>
      <c r="C3" s="79" t="s">
        <v>130</v>
      </c>
      <c r="D3" s="79" t="s">
        <v>129</v>
      </c>
      <c r="E3" s="79" t="s">
        <v>13</v>
      </c>
      <c r="F3" s="79" t="s">
        <v>128</v>
      </c>
      <c r="G3" s="79" t="s">
        <v>127</v>
      </c>
      <c r="H3" s="75"/>
      <c r="I3" s="75"/>
      <c r="J3" s="74"/>
      <c r="K3" s="74"/>
      <c r="L3" s="63"/>
      <c r="M3" s="63"/>
      <c r="N3" s="63"/>
      <c r="O3" s="63"/>
      <c r="P3" s="63"/>
    </row>
    <row r="4" spans="1:16" ht="23.25" customHeight="1">
      <c r="A4" s="78"/>
      <c r="B4" s="76">
        <v>1</v>
      </c>
      <c r="C4" s="77">
        <v>2</v>
      </c>
      <c r="D4" s="76">
        <v>3</v>
      </c>
      <c r="E4" s="77">
        <v>6</v>
      </c>
      <c r="F4" s="77">
        <v>4</v>
      </c>
      <c r="G4" s="76">
        <v>7</v>
      </c>
      <c r="H4" s="75"/>
      <c r="I4" s="75"/>
      <c r="J4" s="74"/>
      <c r="K4" s="74"/>
      <c r="L4" s="63"/>
      <c r="M4" s="63"/>
      <c r="N4" s="63"/>
      <c r="O4" s="63"/>
      <c r="P4" s="63"/>
    </row>
    <row r="5" spans="1:16" ht="39.75" customHeight="1">
      <c r="A5" s="72">
        <v>1</v>
      </c>
      <c r="B5" s="73" t="s">
        <v>126</v>
      </c>
      <c r="C5" s="70">
        <v>42.6282</v>
      </c>
      <c r="D5" s="70">
        <v>42.47</v>
      </c>
      <c r="E5" s="70">
        <f>'[2]january 1 (2)'!E5</f>
        <v>39.24</v>
      </c>
      <c r="F5" s="65">
        <f aca="true" t="shared" si="0" ref="F5:F18">D5/C5*100</f>
        <v>99.6288841658808</v>
      </c>
      <c r="G5" s="65">
        <f aca="true" t="shared" si="1" ref="G5:G18">E5/D5*100</f>
        <v>92.39463150459149</v>
      </c>
      <c r="H5" s="69"/>
      <c r="I5" s="64"/>
      <c r="J5" s="69"/>
      <c r="K5" s="69"/>
      <c r="L5" s="63"/>
      <c r="M5" s="63"/>
      <c r="N5" s="63"/>
      <c r="O5" s="63"/>
      <c r="P5" s="63"/>
    </row>
    <row r="6" spans="1:16" ht="34.5" customHeight="1">
      <c r="A6" s="72">
        <v>2</v>
      </c>
      <c r="B6" s="71" t="s">
        <v>125</v>
      </c>
      <c r="C6" s="70">
        <v>45.403800000000004</v>
      </c>
      <c r="D6" s="70">
        <v>44.89</v>
      </c>
      <c r="E6" s="70">
        <f>'[2]january 1 (2)'!E6</f>
        <v>42.87</v>
      </c>
      <c r="F6" s="65">
        <f t="shared" si="0"/>
        <v>98.86837665569841</v>
      </c>
      <c r="G6" s="65">
        <f t="shared" si="1"/>
        <v>95.5001113833816</v>
      </c>
      <c r="H6" s="69"/>
      <c r="I6" s="64"/>
      <c r="J6" s="69"/>
      <c r="K6" s="69"/>
      <c r="L6" s="63"/>
      <c r="M6" s="63"/>
      <c r="N6" s="63"/>
      <c r="O6" s="63"/>
      <c r="P6" s="63"/>
    </row>
    <row r="7" spans="1:16" ht="46.5" customHeight="1">
      <c r="A7" s="72">
        <v>3</v>
      </c>
      <c r="B7" s="73" t="s">
        <v>124</v>
      </c>
      <c r="C7" s="70">
        <v>45.8571</v>
      </c>
      <c r="D7" s="70">
        <v>45.23</v>
      </c>
      <c r="E7" s="70">
        <f>'[2]january 1 (2)'!E7</f>
        <v>43.32</v>
      </c>
      <c r="F7" s="65">
        <f t="shared" si="0"/>
        <v>98.63249093379214</v>
      </c>
      <c r="G7" s="65">
        <f t="shared" si="1"/>
        <v>95.77713906699094</v>
      </c>
      <c r="H7" s="69"/>
      <c r="I7" s="64"/>
      <c r="J7" s="69"/>
      <c r="K7" s="69"/>
      <c r="L7" s="63"/>
      <c r="M7" s="63"/>
      <c r="N7" s="63"/>
      <c r="O7" s="63"/>
      <c r="P7" s="63"/>
    </row>
    <row r="8" spans="1:16" ht="46.5" customHeight="1">
      <c r="A8" s="72">
        <v>4</v>
      </c>
      <c r="B8" s="73" t="s">
        <v>123</v>
      </c>
      <c r="C8" s="70">
        <v>43.8359</v>
      </c>
      <c r="D8" s="70">
        <v>43.43</v>
      </c>
      <c r="E8" s="70">
        <f>'[2]january 1 (2)'!E8</f>
        <v>43.18</v>
      </c>
      <c r="F8" s="65">
        <f t="shared" si="0"/>
        <v>99.07404661476096</v>
      </c>
      <c r="G8" s="65">
        <f t="shared" si="1"/>
        <v>99.42436104075524</v>
      </c>
      <c r="H8" s="69"/>
      <c r="I8" s="64"/>
      <c r="J8" s="69"/>
      <c r="K8" s="69"/>
      <c r="L8" s="63"/>
      <c r="M8" s="63"/>
      <c r="N8" s="63"/>
      <c r="O8" s="63"/>
      <c r="P8" s="63"/>
    </row>
    <row r="9" spans="1:16" ht="48.75" customHeight="1">
      <c r="A9" s="72">
        <v>5</v>
      </c>
      <c r="B9" s="73" t="s">
        <v>122</v>
      </c>
      <c r="C9" s="70">
        <v>36.6669</v>
      </c>
      <c r="D9" s="70">
        <v>36.08</v>
      </c>
      <c r="E9" s="70">
        <f>'[2]january 1 (2)'!E9</f>
        <v>36.08</v>
      </c>
      <c r="F9" s="65">
        <f t="shared" si="0"/>
        <v>98.3993738221666</v>
      </c>
      <c r="G9" s="65">
        <f t="shared" si="1"/>
        <v>100</v>
      </c>
      <c r="H9" s="69"/>
      <c r="I9" s="64"/>
      <c r="J9" s="69"/>
      <c r="K9" s="69"/>
      <c r="L9" s="63"/>
      <c r="M9" s="63"/>
      <c r="N9" s="63"/>
      <c r="O9" s="63"/>
      <c r="P9" s="63"/>
    </row>
    <row r="10" spans="1:16" ht="42.75" customHeight="1">
      <c r="A10" s="72">
        <v>6</v>
      </c>
      <c r="B10" s="73" t="s">
        <v>121</v>
      </c>
      <c r="C10" s="70">
        <v>35.6717</v>
      </c>
      <c r="D10" s="70">
        <v>35.31</v>
      </c>
      <c r="E10" s="70">
        <f>'[2]january 1 (2)'!E10</f>
        <v>35.22</v>
      </c>
      <c r="F10" s="65">
        <f t="shared" si="0"/>
        <v>98.98603094329678</v>
      </c>
      <c r="G10" s="65">
        <f t="shared" si="1"/>
        <v>99.74511469838572</v>
      </c>
      <c r="H10" s="69"/>
      <c r="I10" s="64"/>
      <c r="J10" s="69"/>
      <c r="K10" s="69"/>
      <c r="L10" s="63"/>
      <c r="M10" s="63"/>
      <c r="N10" s="63"/>
      <c r="O10" s="63"/>
      <c r="P10" s="63"/>
    </row>
    <row r="11" spans="1:16" ht="35.25" customHeight="1">
      <c r="A11" s="72">
        <v>7</v>
      </c>
      <c r="B11" s="71" t="s">
        <v>120</v>
      </c>
      <c r="C11" s="70">
        <v>60.881099999999996</v>
      </c>
      <c r="D11" s="70">
        <v>60.18</v>
      </c>
      <c r="E11" s="70">
        <f>'[2]january 1 (2)'!E11</f>
        <v>58.24</v>
      </c>
      <c r="F11" s="65">
        <f t="shared" si="0"/>
        <v>98.8484110832426</v>
      </c>
      <c r="G11" s="65">
        <f t="shared" si="1"/>
        <v>96.77633765370555</v>
      </c>
      <c r="H11" s="69"/>
      <c r="I11" s="64"/>
      <c r="J11" s="69"/>
      <c r="K11" s="69"/>
      <c r="L11" s="63"/>
      <c r="M11" s="63"/>
      <c r="N11" s="63"/>
      <c r="O11" s="63"/>
      <c r="P11" s="63"/>
    </row>
    <row r="12" spans="1:16" ht="31.5" customHeight="1">
      <c r="A12" s="72">
        <v>8</v>
      </c>
      <c r="B12" s="71" t="s">
        <v>119</v>
      </c>
      <c r="C12" s="70">
        <v>74.0558</v>
      </c>
      <c r="D12" s="70">
        <v>72.6</v>
      </c>
      <c r="E12" s="70">
        <f>'[2]january 1 (2)'!E12</f>
        <v>70.27</v>
      </c>
      <c r="F12" s="65">
        <f t="shared" si="0"/>
        <v>98.03418503344774</v>
      </c>
      <c r="G12" s="65">
        <f t="shared" si="1"/>
        <v>96.79063360881543</v>
      </c>
      <c r="H12" s="69"/>
      <c r="I12" s="64"/>
      <c r="J12" s="69"/>
      <c r="K12" s="69"/>
      <c r="L12" s="63"/>
      <c r="M12" s="63"/>
      <c r="N12" s="63"/>
      <c r="O12" s="63"/>
      <c r="P12" s="63"/>
    </row>
    <row r="13" spans="1:16" ht="31.5" customHeight="1">
      <c r="A13" s="72">
        <v>9</v>
      </c>
      <c r="B13" s="71" t="s">
        <v>118</v>
      </c>
      <c r="C13" s="70">
        <v>58.4983</v>
      </c>
      <c r="D13" s="70">
        <v>57.61</v>
      </c>
      <c r="E13" s="70">
        <f>'[2]january 1 (2)'!E13</f>
        <v>56.18</v>
      </c>
      <c r="F13" s="65">
        <f t="shared" si="0"/>
        <v>98.48149433402338</v>
      </c>
      <c r="G13" s="65">
        <f t="shared" si="1"/>
        <v>97.51779204999133</v>
      </c>
      <c r="H13" s="69"/>
      <c r="I13" s="64"/>
      <c r="J13" s="69"/>
      <c r="K13" s="69"/>
      <c r="L13" s="63"/>
      <c r="M13" s="63"/>
      <c r="N13" s="63"/>
      <c r="O13" s="63"/>
      <c r="P13" s="63"/>
    </row>
    <row r="14" spans="1:16" ht="31.5" customHeight="1">
      <c r="A14" s="72">
        <v>10</v>
      </c>
      <c r="B14" s="71" t="s">
        <v>117</v>
      </c>
      <c r="C14" s="70">
        <v>45.857200000000006</v>
      </c>
      <c r="D14" s="70">
        <v>44.94</v>
      </c>
      <c r="E14" s="70">
        <f>'[2]january 1 (2)'!E14</f>
        <v>39.85</v>
      </c>
      <c r="F14" s="65">
        <f t="shared" si="0"/>
        <v>97.9998778817721</v>
      </c>
      <c r="G14" s="65">
        <f t="shared" si="1"/>
        <v>88.67378727191813</v>
      </c>
      <c r="H14" s="69"/>
      <c r="I14" s="64"/>
      <c r="J14" s="69"/>
      <c r="K14" s="69"/>
      <c r="L14" s="63"/>
      <c r="M14" s="63"/>
      <c r="N14" s="63"/>
      <c r="O14" s="63"/>
      <c r="P14" s="63"/>
    </row>
    <row r="15" spans="1:16" ht="31.5" customHeight="1">
      <c r="A15" s="72">
        <v>11</v>
      </c>
      <c r="B15" s="71" t="s">
        <v>116</v>
      </c>
      <c r="C15" s="70">
        <v>46.857200000000006</v>
      </c>
      <c r="D15" s="70">
        <v>46.32</v>
      </c>
      <c r="E15" s="70">
        <f>'[2]january 1 (2)'!E15</f>
        <v>41.28</v>
      </c>
      <c r="F15" s="65">
        <f t="shared" si="0"/>
        <v>98.85353798349024</v>
      </c>
      <c r="G15" s="65">
        <f t="shared" si="1"/>
        <v>89.11917098445596</v>
      </c>
      <c r="H15" s="69"/>
      <c r="I15" s="64"/>
      <c r="J15" s="69"/>
      <c r="K15" s="69"/>
      <c r="L15" s="63"/>
      <c r="M15" s="63"/>
      <c r="N15" s="63"/>
      <c r="O15" s="63"/>
      <c r="P15" s="63"/>
    </row>
    <row r="16" spans="1:16" ht="31.5" customHeight="1">
      <c r="A16" s="72">
        <v>12</v>
      </c>
      <c r="B16" s="71" t="s">
        <v>115</v>
      </c>
      <c r="C16" s="70">
        <v>35.6915</v>
      </c>
      <c r="D16" s="70">
        <v>35.19</v>
      </c>
      <c r="E16" s="70">
        <f>'[2]january 1 (2)'!E16</f>
        <v>33.67</v>
      </c>
      <c r="F16" s="65">
        <f t="shared" si="0"/>
        <v>98.59490354846392</v>
      </c>
      <c r="G16" s="65">
        <f t="shared" si="1"/>
        <v>95.68059107701052</v>
      </c>
      <c r="H16" s="69"/>
      <c r="I16" s="64"/>
      <c r="J16" s="69"/>
      <c r="K16" s="69"/>
      <c r="L16" s="63"/>
      <c r="M16" s="63"/>
      <c r="N16" s="63"/>
      <c r="O16" s="63"/>
      <c r="P16" s="63"/>
    </row>
    <row r="17" spans="1:16" ht="31.5" customHeight="1">
      <c r="A17" s="72">
        <v>13</v>
      </c>
      <c r="B17" s="71" t="s">
        <v>114</v>
      </c>
      <c r="C17" s="70">
        <v>40.9181</v>
      </c>
      <c r="D17" s="70">
        <v>40.75</v>
      </c>
      <c r="E17" s="70">
        <f>'[2]january 1 (2)'!E17</f>
        <v>40.73</v>
      </c>
      <c r="F17" s="65">
        <f t="shared" si="0"/>
        <v>99.589179360723</v>
      </c>
      <c r="G17" s="65">
        <f t="shared" si="1"/>
        <v>99.95092024539876</v>
      </c>
      <c r="H17" s="69"/>
      <c r="I17" s="64"/>
      <c r="J17" s="69"/>
      <c r="K17" s="69"/>
      <c r="L17" s="63"/>
      <c r="M17" s="63"/>
      <c r="N17" s="63"/>
      <c r="O17" s="63"/>
      <c r="P17" s="63"/>
    </row>
    <row r="18" spans="1:16" ht="31.5" customHeight="1">
      <c r="A18" s="68"/>
      <c r="B18" s="67" t="s">
        <v>113</v>
      </c>
      <c r="C18" s="66">
        <f>SUM(C5:C17)</f>
        <v>612.8228</v>
      </c>
      <c r="D18" s="66">
        <f>SUM(D5:D17)</f>
        <v>605</v>
      </c>
      <c r="E18" s="66">
        <f>SUM(E5:E17)</f>
        <v>580.13</v>
      </c>
      <c r="F18" s="65">
        <f t="shared" si="0"/>
        <v>98.72348091487457</v>
      </c>
      <c r="G18" s="65">
        <f t="shared" si="1"/>
        <v>95.88925619834711</v>
      </c>
      <c r="H18" s="64"/>
      <c r="I18" s="64"/>
      <c r="J18" s="64"/>
      <c r="K18" s="64"/>
      <c r="L18" s="63"/>
      <c r="M18" s="63"/>
      <c r="N18" s="63"/>
      <c r="O18" s="63"/>
      <c r="P18" s="63"/>
    </row>
    <row r="19" spans="1:16" ht="20.2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</row>
    <row r="20" spans="1:16" ht="20.25">
      <c r="A20" s="63"/>
      <c r="B20" s="63" t="s">
        <v>112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</row>
    <row r="21" spans="1:16" ht="20.25">
      <c r="A21" s="63"/>
      <c r="B21" s="63" t="s">
        <v>111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</row>
    <row r="22" spans="1:16" ht="20.2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</row>
    <row r="23" spans="1:16" ht="20.2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</row>
    <row r="24" spans="1:16" ht="20.2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</row>
    <row r="25" spans="1:16" ht="20.2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</row>
    <row r="26" spans="1:16" ht="20.2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</row>
    <row r="27" spans="1:16" ht="20.2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</row>
    <row r="28" spans="1:16" ht="20.2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</row>
    <row r="29" spans="1:16" ht="20.2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</row>
    <row r="30" spans="1:16" ht="20.2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</row>
    <row r="31" spans="1:16" ht="20.2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</row>
    <row r="32" spans="1:16" ht="20.2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</row>
    <row r="33" spans="1:16" ht="20.2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</row>
    <row r="34" spans="1:16" ht="20.2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</row>
    <row r="35" spans="1:16" ht="20.2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</row>
    <row r="36" spans="1:16" ht="20.2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</row>
    <row r="37" spans="1:16" ht="20.2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</row>
    <row r="38" spans="1:16" ht="20.2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</row>
    <row r="39" spans="1:16" ht="20.2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</row>
    <row r="40" spans="1:16" ht="20.2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</row>
    <row r="41" spans="1:16" ht="20.25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</row>
    <row r="42" spans="1:16" ht="20.2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</row>
    <row r="43" spans="1:16" ht="20.2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</row>
    <row r="44" spans="1:16" ht="20.2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</row>
    <row r="45" spans="1:16" ht="20.2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</row>
    <row r="46" spans="1:16" ht="20.2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</row>
    <row r="47" spans="1:16" ht="20.2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</row>
    <row r="48" spans="1:16" ht="20.2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</row>
    <row r="49" spans="1:16" ht="20.2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</row>
    <row r="50" spans="1:16" ht="20.2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</row>
    <row r="51" spans="1:16" ht="20.2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</row>
    <row r="52" spans="1:16" ht="20.2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</row>
    <row r="53" spans="1:16" ht="20.2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</row>
    <row r="54" spans="1:16" ht="20.2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</row>
    <row r="55" spans="1:16" ht="20.2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</row>
    <row r="56" spans="1:16" ht="20.2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ht="20.2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ht="20.2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6" ht="20.2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</row>
    <row r="60" spans="1:16" ht="20.2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ht="20.2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</row>
    <row r="62" spans="1:16" ht="20.2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</row>
    <row r="63" spans="1:16" ht="20.2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</row>
    <row r="64" spans="1:16" ht="20.2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</row>
  </sheetData>
  <sheetProtection/>
  <mergeCells count="4">
    <mergeCell ref="A1:G1"/>
    <mergeCell ref="A2:E2"/>
    <mergeCell ref="F2:G2"/>
    <mergeCell ref="J2:K2"/>
  </mergeCells>
  <printOptions/>
  <pageMargins left="1.12" right="0.25" top="0.31" bottom="0.16" header="0.17" footer="0.16"/>
  <pageSetup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7"/>
  <sheetViews>
    <sheetView tabSelected="1" view="pageBreakPreview" zoomScaleSheetLayoutView="100" zoomScalePageLayoutView="0" workbookViewId="0" topLeftCell="A1">
      <selection activeCell="S9" sqref="S9"/>
    </sheetView>
  </sheetViews>
  <sheetFormatPr defaultColWidth="9.140625" defaultRowHeight="12.75"/>
  <cols>
    <col min="1" max="1" width="6.28125" style="0" customWidth="1"/>
    <col min="2" max="2" width="10.7109375" style="0" customWidth="1"/>
    <col min="3" max="3" width="34.140625" style="0" customWidth="1"/>
    <col min="4" max="6" width="0.13671875" style="0" hidden="1" customWidth="1"/>
    <col min="7" max="7" width="11.421875" style="0" hidden="1" customWidth="1"/>
    <col min="8" max="8" width="9.7109375" style="0" hidden="1" customWidth="1"/>
    <col min="9" max="9" width="8.57421875" style="0" hidden="1" customWidth="1"/>
    <col min="10" max="10" width="0.13671875" style="0" hidden="1" customWidth="1"/>
    <col min="11" max="11" width="8.57421875" style="0" hidden="1" customWidth="1"/>
    <col min="12" max="13" width="0.13671875" style="0" hidden="1" customWidth="1"/>
    <col min="14" max="14" width="8.140625" style="0" hidden="1" customWidth="1"/>
    <col min="15" max="15" width="4.421875" style="0" hidden="1" customWidth="1"/>
    <col min="16" max="16" width="16.7109375" style="0" customWidth="1"/>
    <col min="17" max="17" width="14.7109375" style="0" customWidth="1"/>
    <col min="18" max="18" width="14.00390625" style="0" customWidth="1"/>
    <col min="19" max="19" width="23.00390625" style="0" customWidth="1"/>
    <col min="20" max="20" width="24.8515625" style="0" customWidth="1"/>
    <col min="21" max="21" width="0.42578125" style="0" customWidth="1"/>
  </cols>
  <sheetData>
    <row r="1" spans="2:20" ht="44.25" customHeight="1">
      <c r="B1" s="196" t="s">
        <v>0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</row>
    <row r="2" spans="7:20" ht="20.25">
      <c r="G2" s="1" t="s">
        <v>1</v>
      </c>
      <c r="L2" s="1" t="s">
        <v>2</v>
      </c>
      <c r="P2" s="197" t="s">
        <v>3</v>
      </c>
      <c r="Q2" s="197"/>
      <c r="R2" s="197"/>
      <c r="S2" s="187" t="s">
        <v>4</v>
      </c>
      <c r="T2" s="187"/>
    </row>
    <row r="3" spans="1:20" ht="62.25" customHeight="1">
      <c r="A3" s="2"/>
      <c r="B3" s="3" t="s">
        <v>5</v>
      </c>
      <c r="C3" s="4" t="s">
        <v>6</v>
      </c>
      <c r="D3" s="198" t="s">
        <v>7</v>
      </c>
      <c r="E3" s="198"/>
      <c r="F3" s="199"/>
      <c r="G3" s="200" t="s">
        <v>8</v>
      </c>
      <c r="H3" s="198"/>
      <c r="I3" s="199"/>
      <c r="J3" s="200" t="s">
        <v>9</v>
      </c>
      <c r="K3" s="198"/>
      <c r="L3" s="199"/>
      <c r="M3" s="200" t="s">
        <v>10</v>
      </c>
      <c r="N3" s="198"/>
      <c r="O3" s="199"/>
      <c r="P3" s="5" t="s">
        <v>11</v>
      </c>
      <c r="Q3" s="5" t="s">
        <v>12</v>
      </c>
      <c r="R3" s="5" t="s">
        <v>13</v>
      </c>
      <c r="S3" s="6" t="s">
        <v>14</v>
      </c>
      <c r="T3" s="6" t="s">
        <v>15</v>
      </c>
    </row>
    <row r="4" spans="2:20" ht="17.25" customHeight="1">
      <c r="B4" s="7" t="s">
        <v>16</v>
      </c>
      <c r="C4" s="7">
        <v>1</v>
      </c>
      <c r="D4" s="8"/>
      <c r="E4" s="9"/>
      <c r="F4" s="9"/>
      <c r="G4" s="8"/>
      <c r="H4" s="9"/>
      <c r="I4" s="9"/>
      <c r="J4" s="8"/>
      <c r="K4" s="9"/>
      <c r="L4" s="9"/>
      <c r="M4" s="8"/>
      <c r="N4" s="9"/>
      <c r="O4" s="9"/>
      <c r="P4" s="8">
        <v>2</v>
      </c>
      <c r="Q4" s="9">
        <v>3</v>
      </c>
      <c r="R4" s="9">
        <v>4</v>
      </c>
      <c r="S4" s="10">
        <v>5</v>
      </c>
      <c r="T4" s="11">
        <v>6</v>
      </c>
    </row>
    <row r="5" spans="2:20" ht="25.5" customHeight="1">
      <c r="B5" s="12">
        <v>1</v>
      </c>
      <c r="C5" s="13" t="s">
        <v>17</v>
      </c>
      <c r="D5" s="14">
        <f>'[1]budget2017-18(District)'!G3988</f>
        <v>0</v>
      </c>
      <c r="E5" s="14">
        <f>'[1]budget2017-18(District)'!J3988</f>
        <v>0</v>
      </c>
      <c r="F5" s="14">
        <f>'[1]budget2017-18(District)'!M3988</f>
        <v>0</v>
      </c>
      <c r="G5" s="14">
        <f>'[1]State Budget 2018-19(P)'!G1652/100</f>
        <v>178.2299</v>
      </c>
      <c r="H5" s="14">
        <f>'[1]State Budget 2018-19(P)'!J1652/100</f>
        <v>162.4065</v>
      </c>
      <c r="I5" s="14">
        <f>'[1]State Budget 2018-19(P)'!M30/100</f>
        <v>141.70669999999998</v>
      </c>
      <c r="J5" s="14">
        <f>'[1]CSS Budget 2019-20(P)'!G465/100</f>
        <v>346.8884</v>
      </c>
      <c r="K5" s="14">
        <f>'[1]CSS Budget 2019-20(P)'!N465/100</f>
        <v>214.0459</v>
      </c>
      <c r="L5" s="14">
        <f>'[1]CSS Budget 2019-20(P)'!U465/100</f>
        <v>213.9973</v>
      </c>
      <c r="M5" s="14"/>
      <c r="N5" s="14"/>
      <c r="O5" s="14"/>
      <c r="P5" s="15">
        <f>'[1]sumary(MainCRORE)'!M8</f>
        <v>525.1183</v>
      </c>
      <c r="Q5" s="15">
        <f>'[1]sumary(MainCRORE)'!N8</f>
        <v>376.4524</v>
      </c>
      <c r="R5" s="15">
        <f>'[1]sumary(MainCRORE)'!O8</f>
        <v>355.70399999999995</v>
      </c>
      <c r="S5" s="16">
        <f>SUM(Q5/P5)*100</f>
        <v>71.6890651116139</v>
      </c>
      <c r="T5" s="16">
        <f>SUM(R5/Q5)*100</f>
        <v>94.48843997275617</v>
      </c>
    </row>
    <row r="6" spans="2:20" ht="25.5" customHeight="1">
      <c r="B6" s="17">
        <v>2</v>
      </c>
      <c r="C6" s="13" t="s">
        <v>18</v>
      </c>
      <c r="D6" s="14">
        <f>'[1]budget2017-18(District)'!G3989</f>
        <v>0</v>
      </c>
      <c r="E6" s="14">
        <f>'[1]budget2017-18(District)'!J3989</f>
        <v>0</v>
      </c>
      <c r="F6" s="14">
        <f>'[1]budget2017-18(District)'!M3989</f>
        <v>0</v>
      </c>
      <c r="G6" s="14">
        <f>'[1]State Budget 2018-19(P)'!G1653/100</f>
        <v>270.05789999999996</v>
      </c>
      <c r="H6" s="14">
        <f>'[1]State Budget 2018-19(P)'!J1653/100</f>
        <v>201.7995</v>
      </c>
      <c r="I6" s="14">
        <f>'[1]State Budget 2018-19(P)'!M1653/100</f>
        <v>193.93009999999998</v>
      </c>
      <c r="J6" s="14" t="e">
        <f>'[1]CSS Budget 2019-20(P)'!#REF!/100</f>
        <v>#REF!</v>
      </c>
      <c r="K6" s="14" t="e">
        <f>'[1]CSS Budget 2019-20(P)'!#REF!/100</f>
        <v>#REF!</v>
      </c>
      <c r="L6" s="14" t="e">
        <f>'[1]CSS Budget 2019-20(P)'!#REF!/100</f>
        <v>#REF!</v>
      </c>
      <c r="M6" s="14"/>
      <c r="N6" s="14"/>
      <c r="O6" s="14"/>
      <c r="P6" s="15">
        <f>'[1]sumary(MainCRORE)'!M9</f>
        <v>270.05789999999996</v>
      </c>
      <c r="Q6" s="15">
        <f>'[1]sumary(MainCRORE)'!N9</f>
        <v>201.7995</v>
      </c>
      <c r="R6" s="15">
        <f>'[1]sumary(MainCRORE)'!O9</f>
        <v>193.93009999999998</v>
      </c>
      <c r="S6" s="16">
        <f aca="true" t="shared" si="0" ref="S6:T61">SUM(Q6/P6)*100</f>
        <v>74.72453129495564</v>
      </c>
      <c r="T6" s="16">
        <f t="shared" si="0"/>
        <v>96.1003867700366</v>
      </c>
    </row>
    <row r="7" spans="2:20" ht="25.5" customHeight="1">
      <c r="B7" s="12">
        <v>3</v>
      </c>
      <c r="C7" s="13" t="s">
        <v>19</v>
      </c>
      <c r="D7" s="14">
        <f>'[1]budget2017-18(District)'!G3990</f>
        <v>0</v>
      </c>
      <c r="E7" s="14">
        <f>'[1]budget2017-18(District)'!J3990</f>
        <v>0</v>
      </c>
      <c r="F7" s="14">
        <f>'[1]budget2017-18(District)'!M3990</f>
        <v>0</v>
      </c>
      <c r="G7" s="14">
        <f>'[1]State Budget 2018-19(P)'!G1654/100</f>
        <v>303.78999999999996</v>
      </c>
      <c r="H7" s="14">
        <f>'[1]State Budget 2018-19(P)'!J1654/100</f>
        <v>289.8896</v>
      </c>
      <c r="I7" s="14">
        <f>'[1]State Budget 2018-19(P)'!M1654/100</f>
        <v>288.0398</v>
      </c>
      <c r="J7" s="14" t="e">
        <f>'[1]CSS Budget 2019-20(P)'!#REF!/100</f>
        <v>#REF!</v>
      </c>
      <c r="K7" s="14" t="e">
        <f>'[1]CSS Budget 2019-20(P)'!#REF!/100</f>
        <v>#REF!</v>
      </c>
      <c r="L7" s="14" t="e">
        <f>'[1]CSS Budget 2019-20(P)'!#REF!/100</f>
        <v>#REF!</v>
      </c>
      <c r="M7" s="14"/>
      <c r="N7" s="14"/>
      <c r="O7" s="14"/>
      <c r="P7" s="15">
        <f>'[1]sumary(MainCRORE)'!M10</f>
        <v>303.78999999999996</v>
      </c>
      <c r="Q7" s="15">
        <f>'[1]sumary(MainCRORE)'!N10</f>
        <v>289.8896</v>
      </c>
      <c r="R7" s="15">
        <f>'[1]sumary(MainCRORE)'!O10</f>
        <v>288.0398</v>
      </c>
      <c r="S7" s="16">
        <f t="shared" si="0"/>
        <v>95.42433918167154</v>
      </c>
      <c r="T7" s="16">
        <f t="shared" si="0"/>
        <v>99.3618950110663</v>
      </c>
    </row>
    <row r="8" spans="2:20" ht="25.5" customHeight="1">
      <c r="B8" s="17">
        <v>4</v>
      </c>
      <c r="C8" s="13" t="s">
        <v>20</v>
      </c>
      <c r="D8" s="14">
        <f>'[1]budget2017-18(District)'!G3991</f>
        <v>0</v>
      </c>
      <c r="E8" s="14">
        <f>'[1]budget2017-18(District)'!J3991</f>
        <v>0</v>
      </c>
      <c r="F8" s="14">
        <f>'[1]budget2017-18(District)'!M3991</f>
        <v>0</v>
      </c>
      <c r="G8" s="14">
        <f>'[1]State Budget 2018-19(P)'!G1655/100</f>
        <v>274.29599999999994</v>
      </c>
      <c r="H8" s="14">
        <f>'[1]State Budget 2018-19(P)'!J1655/100</f>
        <v>259.9695</v>
      </c>
      <c r="I8" s="14">
        <f>'[1]State Budget 2018-19(P)'!M1655/100</f>
        <v>236.7402999999999</v>
      </c>
      <c r="J8" s="14">
        <f>'[1]CSS Budget 2019-20(P)'!G466/100</f>
        <v>79.1679</v>
      </c>
      <c r="K8" s="14">
        <f>'[1]CSS Budget 2019-20(P)'!N466/100</f>
        <v>54.771800000000006</v>
      </c>
      <c r="L8" s="14">
        <f>'[1]CSS Budget 2019-20(P)'!U466/100</f>
        <v>54.771800000000006</v>
      </c>
      <c r="M8" s="14"/>
      <c r="N8" s="14"/>
      <c r="O8" s="14"/>
      <c r="P8" s="15">
        <f>'[1]sumary(MainCRORE)'!M11</f>
        <v>370.46389999999997</v>
      </c>
      <c r="Q8" s="15">
        <f>'[1]sumary(MainCRORE)'!N11</f>
        <v>314.74129999999997</v>
      </c>
      <c r="R8" s="15">
        <f>'[1]sumary(MainCRORE)'!O11</f>
        <v>291.5120999999999</v>
      </c>
      <c r="S8" s="16">
        <f t="shared" si="0"/>
        <v>84.95869638040305</v>
      </c>
      <c r="T8" s="16">
        <f t="shared" si="0"/>
        <v>92.61958948507868</v>
      </c>
    </row>
    <row r="9" spans="2:20" ht="25.5" customHeight="1">
      <c r="B9" s="12">
        <v>5</v>
      </c>
      <c r="C9" s="13" t="s">
        <v>21</v>
      </c>
      <c r="D9" s="14">
        <f>'[1]budget2017-18(District)'!G3992</f>
        <v>0</v>
      </c>
      <c r="E9" s="14">
        <f>'[1]budget2017-18(District)'!J3992</f>
        <v>0</v>
      </c>
      <c r="F9" s="14">
        <f>'[1]budget2017-18(District)'!M3992</f>
        <v>0</v>
      </c>
      <c r="G9" s="14">
        <f>'[1]State Budget 2018-19(P)'!G1656/100</f>
        <v>1.077</v>
      </c>
      <c r="H9" s="14">
        <f>'[1]State Budget 2018-19(P)'!J1656/100</f>
        <v>1.077</v>
      </c>
      <c r="I9" s="14">
        <f>'[1]State Budget 2018-19(P)'!M1656/100</f>
        <v>0.7576999999999999</v>
      </c>
      <c r="J9" s="14">
        <f>'[1]CSS Budget 2019-20(P)'!G467/100</f>
        <v>20.5</v>
      </c>
      <c r="K9" s="14">
        <f>'[1]CSS Budget 2019-20(P)'!N467/100</f>
        <v>0</v>
      </c>
      <c r="L9" s="14">
        <f>'[1]CSS Budget 2019-20(P)'!U467/100</f>
        <v>0</v>
      </c>
      <c r="M9" s="14">
        <f>'[1]budget2018-19EAP(Scheme)'!O14/100</f>
        <v>211.0959</v>
      </c>
      <c r="N9" s="14">
        <f>'[1]budget2018-19EAP(Scheme)'!R14/100</f>
        <v>51.2166</v>
      </c>
      <c r="O9" s="14">
        <f>'[1]budget2018-19EAP(Scheme)'!AD14/100</f>
        <v>117.1</v>
      </c>
      <c r="P9" s="15">
        <f>'[1]sumary(MainCRORE)'!M12</f>
        <v>232.6729</v>
      </c>
      <c r="Q9" s="15">
        <f>'[1]sumary(MainCRORE)'!N12</f>
        <v>149.3604</v>
      </c>
      <c r="R9" s="15">
        <f>'[1]sumary(MainCRORE)'!O12</f>
        <v>117.8577</v>
      </c>
      <c r="S9" s="16">
        <f t="shared" si="0"/>
        <v>64.19329453494585</v>
      </c>
      <c r="T9" s="16">
        <f t="shared" si="0"/>
        <v>78.90826484128323</v>
      </c>
    </row>
    <row r="10" spans="2:20" ht="25.5" customHeight="1">
      <c r="B10" s="17">
        <v>6</v>
      </c>
      <c r="C10" s="13" t="s">
        <v>22</v>
      </c>
      <c r="D10" s="14">
        <f>'[1]budget2017-18(District)'!G3993</f>
        <v>0</v>
      </c>
      <c r="E10" s="14">
        <f>'[1]budget2017-18(District)'!J3993</f>
        <v>0</v>
      </c>
      <c r="F10" s="14">
        <f>'[1]budget2017-18(District)'!M3993</f>
        <v>0</v>
      </c>
      <c r="G10" s="14">
        <f>'[1]State Budget 2018-19(P)'!G1657/100</f>
        <v>260.01160000000004</v>
      </c>
      <c r="H10" s="14">
        <f>'[1]State Budget 2018-19(P)'!J1657/100</f>
        <v>252.7187</v>
      </c>
      <c r="I10" s="14">
        <f>'[1]State Budget 2018-19(P)'!M1657/100</f>
        <v>231.6918</v>
      </c>
      <c r="J10" s="14">
        <f>'[1]CSS Budget 2019-20(P)'!G468/100</f>
        <v>24.49230000000001</v>
      </c>
      <c r="K10" s="14">
        <f>'[1]CSS Budget 2019-20(P)'!N468/100</f>
        <v>21.247799999999998</v>
      </c>
      <c r="L10" s="14">
        <f>'[1]CSS Budget 2019-20(P)'!U468/100</f>
        <v>16.6279</v>
      </c>
      <c r="M10" s="14"/>
      <c r="N10" s="14"/>
      <c r="O10" s="14"/>
      <c r="P10" s="15">
        <f>'[1]sumary(MainCRORE)'!M13</f>
        <v>284.50390000000004</v>
      </c>
      <c r="Q10" s="15">
        <f>'[1]sumary(MainCRORE)'!N13</f>
        <v>273.9665</v>
      </c>
      <c r="R10" s="15">
        <f>'[1]sumary(MainCRORE)'!O13</f>
        <v>248.3197</v>
      </c>
      <c r="S10" s="16">
        <f t="shared" si="0"/>
        <v>96.29621948943404</v>
      </c>
      <c r="T10" s="16">
        <f t="shared" si="0"/>
        <v>90.63870947725361</v>
      </c>
    </row>
    <row r="11" spans="2:20" ht="25.5" customHeight="1">
      <c r="B11" s="12">
        <v>7</v>
      </c>
      <c r="C11" s="13" t="s">
        <v>23</v>
      </c>
      <c r="D11" s="14">
        <f>'[1]budget2017-18(District)'!G3994</f>
        <v>0</v>
      </c>
      <c r="E11" s="14">
        <f>'[1]budget2017-18(District)'!J3994</f>
        <v>0</v>
      </c>
      <c r="F11" s="14">
        <f>'[1]budget2017-18(District)'!M3994</f>
        <v>0</v>
      </c>
      <c r="G11" s="14">
        <f>'[1]State Budget 2018-19(P)'!G1658/100</f>
        <v>66.9554</v>
      </c>
      <c r="H11" s="14">
        <f>'[1]State Budget 2018-19(P)'!J1658/100</f>
        <v>51.55740000000001</v>
      </c>
      <c r="I11" s="14">
        <f>'[1]State Budget 2018-19(P)'!M1658/100</f>
        <v>49.6377</v>
      </c>
      <c r="J11" s="14">
        <f>'[1]CSS Budget 2019-20(P)'!G469/100</f>
        <v>3.14</v>
      </c>
      <c r="K11" s="14">
        <f>'[1]CSS Budget 2019-20(P)'!N469/100</f>
        <v>2.6</v>
      </c>
      <c r="L11" s="14">
        <f>'[1]CSS Budget 2019-20(P)'!U469/100</f>
        <v>0</v>
      </c>
      <c r="M11" s="14"/>
      <c r="N11" s="14"/>
      <c r="O11" s="14"/>
      <c r="P11" s="15">
        <f>'[1]sumary(MainCRORE)'!M14</f>
        <v>70.0954</v>
      </c>
      <c r="Q11" s="15">
        <f>'[1]sumary(MainCRORE)'!N14</f>
        <v>54.15740000000001</v>
      </c>
      <c r="R11" s="15">
        <f>'[1]sumary(MainCRORE)'!O14</f>
        <v>49.6377</v>
      </c>
      <c r="S11" s="16">
        <f t="shared" si="0"/>
        <v>77.26241664930939</v>
      </c>
      <c r="T11" s="16">
        <f t="shared" si="0"/>
        <v>91.65451074091443</v>
      </c>
    </row>
    <row r="12" spans="2:20" ht="25.5" customHeight="1">
      <c r="B12" s="17">
        <v>8</v>
      </c>
      <c r="C12" s="13" t="s">
        <v>24</v>
      </c>
      <c r="D12" s="14">
        <f>'[1]budget2017-18(District)'!G3995</f>
        <v>0</v>
      </c>
      <c r="E12" s="14">
        <f>'[1]budget2017-18(District)'!J3995</f>
        <v>0</v>
      </c>
      <c r="F12" s="14">
        <f>'[1]budget2017-18(District)'!M3995</f>
        <v>0</v>
      </c>
      <c r="G12" s="14">
        <f>'[1]State Budget 2018-19(P)'!G1659/100</f>
        <v>26.470100000000002</v>
      </c>
      <c r="H12" s="14">
        <f>'[1]State Budget 2018-19(P)'!J1659/100</f>
        <v>16.909100000000002</v>
      </c>
      <c r="I12" s="14">
        <f>'[1]State Budget 2018-19(P)'!M1659/100</f>
        <v>15.53</v>
      </c>
      <c r="J12" s="14">
        <f>'[1]CSS Budget 2019-20(P)'!G470/100</f>
        <v>21.183000000000003</v>
      </c>
      <c r="K12" s="14">
        <f>'[1]CSS Budget 2019-20(P)'!N470/100</f>
        <v>7.3395</v>
      </c>
      <c r="L12" s="14">
        <f>'[1]CSS Budget 2019-20(P)'!U470/100</f>
        <v>6.9933000000000005</v>
      </c>
      <c r="M12" s="14"/>
      <c r="N12" s="14"/>
      <c r="O12" s="14"/>
      <c r="P12" s="15">
        <f>'[1]sumary(MainCRORE)'!M15</f>
        <v>47.65310000000001</v>
      </c>
      <c r="Q12" s="15">
        <f>'[1]sumary(MainCRORE)'!N15</f>
        <v>24.248600000000003</v>
      </c>
      <c r="R12" s="15">
        <f>'[1]sumary(MainCRORE)'!O15</f>
        <v>22.5233</v>
      </c>
      <c r="S12" s="16">
        <f t="shared" si="0"/>
        <v>50.88567165619865</v>
      </c>
      <c r="T12" s="16">
        <f t="shared" si="0"/>
        <v>92.88495005897246</v>
      </c>
    </row>
    <row r="13" spans="2:20" ht="25.5" customHeight="1">
      <c r="B13" s="12">
        <v>9</v>
      </c>
      <c r="C13" s="13" t="s">
        <v>25</v>
      </c>
      <c r="D13" s="14">
        <f>'[1]budget2017-18(District)'!G3996</f>
        <v>0</v>
      </c>
      <c r="E13" s="14">
        <f>'[1]budget2017-18(District)'!J3996</f>
        <v>0</v>
      </c>
      <c r="F13" s="14">
        <f>'[1]budget2017-18(District)'!M3996</f>
        <v>0</v>
      </c>
      <c r="G13" s="14">
        <f>'[1]State Budget 2018-19(P)'!G1660/100</f>
        <v>890.0567000000001</v>
      </c>
      <c r="H13" s="14">
        <f>'[1]State Budget 2018-19(P)'!J1660/100</f>
        <v>613.1215000000001</v>
      </c>
      <c r="I13" s="14">
        <f>'[1]State Budget 2018-19(P)'!M1660/100</f>
        <v>540.6818999999999</v>
      </c>
      <c r="J13" s="14">
        <f>'[1]CSS Budget 2019-20(P)'!G471/100</f>
        <v>146.0427</v>
      </c>
      <c r="K13" s="14">
        <f>'[1]CSS Budget 2019-20(P)'!N471/100</f>
        <v>52.3124</v>
      </c>
      <c r="L13" s="14">
        <f>'[1]CSS Budget 2019-20(P)'!U471/100</f>
        <v>44.961099999999995</v>
      </c>
      <c r="M13" s="14">
        <f>'[1]budget2018-19EAP(Scheme)'!O17/100</f>
        <v>100.0002</v>
      </c>
      <c r="N13" s="14">
        <f>'[1]budget2018-19EAP(Scheme)'!R17/100</f>
        <v>0</v>
      </c>
      <c r="O13" s="14">
        <f>'[1]budget2018-19EAP(Scheme)'!AD17/100</f>
        <v>85</v>
      </c>
      <c r="P13" s="15">
        <f>'[1]sumary(MainCRORE)'!M16</f>
        <v>1136.0996</v>
      </c>
      <c r="Q13" s="15">
        <f>'[1]sumary(MainCRORE)'!N16</f>
        <v>750.4339000000001</v>
      </c>
      <c r="R13" s="15">
        <f>'[1]sumary(MainCRORE)'!O16</f>
        <v>670.6429999999999</v>
      </c>
      <c r="S13" s="16">
        <f t="shared" si="0"/>
        <v>66.05353087000472</v>
      </c>
      <c r="T13" s="16">
        <f t="shared" si="0"/>
        <v>89.36736466729445</v>
      </c>
    </row>
    <row r="14" spans="2:20" ht="25.5" customHeight="1">
      <c r="B14" s="17">
        <v>10</v>
      </c>
      <c r="C14" s="13" t="s">
        <v>26</v>
      </c>
      <c r="D14" s="14">
        <f>'[1]budget2017-18(District)'!G3997</f>
        <v>0</v>
      </c>
      <c r="E14" s="14">
        <f>'[1]budget2017-18(District)'!J3997</f>
        <v>0</v>
      </c>
      <c r="F14" s="14">
        <f>'[1]budget2017-18(District)'!M3997</f>
        <v>0</v>
      </c>
      <c r="G14" s="14">
        <f>'[1]State Budget 2018-19(P)'!G1661/100</f>
        <v>233.95249999999996</v>
      </c>
      <c r="H14" s="14">
        <f>'[1]State Budget 2018-19(P)'!J1661/100</f>
        <v>88.48010000000001</v>
      </c>
      <c r="I14" s="14">
        <f>'[1]State Budget 2018-19(P)'!M1661/100</f>
        <v>48.95119999999999</v>
      </c>
      <c r="J14" s="14">
        <f>'[1]CSS Budget 2019-20(P)'!G472/100</f>
        <v>6.4375</v>
      </c>
      <c r="K14" s="14">
        <f>'[1]CSS Budget 2019-20(P)'!N472/100</f>
        <v>3.93</v>
      </c>
      <c r="L14" s="14">
        <f>'[1]CSS Budget 2019-20(P)'!U472/100</f>
        <v>0.5415</v>
      </c>
      <c r="M14" s="14"/>
      <c r="N14" s="14"/>
      <c r="O14" s="14"/>
      <c r="P14" s="15">
        <f>'[1]sumary(MainCRORE)'!M17</f>
        <v>240.38999999999996</v>
      </c>
      <c r="Q14" s="15">
        <f>'[1]sumary(MainCRORE)'!N17</f>
        <v>92.41010000000001</v>
      </c>
      <c r="R14" s="15">
        <f>'[1]sumary(MainCRORE)'!O17</f>
        <v>49.49269999999999</v>
      </c>
      <c r="S14" s="16">
        <f t="shared" si="0"/>
        <v>38.4417405050127</v>
      </c>
      <c r="T14" s="16">
        <f t="shared" si="0"/>
        <v>53.55767389062449</v>
      </c>
    </row>
    <row r="15" spans="2:20" ht="25.5" customHeight="1">
      <c r="B15" s="12">
        <v>11</v>
      </c>
      <c r="C15" s="13" t="s">
        <v>27</v>
      </c>
      <c r="D15" s="14">
        <f>'[1]budget2017-18(District)'!G3998</f>
        <v>0</v>
      </c>
      <c r="E15" s="14">
        <f>'[1]budget2017-18(District)'!J3998</f>
        <v>0</v>
      </c>
      <c r="F15" s="14">
        <f>'[1]budget2017-18(District)'!M3998</f>
        <v>0</v>
      </c>
      <c r="G15" s="14">
        <f>'[1]State Budget 2018-19(P)'!G1662/100</f>
        <v>197.06330000000003</v>
      </c>
      <c r="H15" s="14">
        <f>'[1]State Budget 2018-19(P)'!J1662/100</f>
        <v>167.77169999999998</v>
      </c>
      <c r="I15" s="14">
        <f>'[1]State Budget 2018-19(P)'!M1662/100</f>
        <v>155.96120000000002</v>
      </c>
      <c r="J15" s="14" t="e">
        <f>'[1]CSS Budget 2019-20(P)'!#REF!/100</f>
        <v>#REF!</v>
      </c>
      <c r="K15" s="14" t="e">
        <f>'[1]CSS Budget 2019-20(P)'!#REF!/100</f>
        <v>#REF!</v>
      </c>
      <c r="L15" s="14" t="e">
        <f>'[1]CSS Budget 2019-20(P)'!#REF!/100</f>
        <v>#REF!</v>
      </c>
      <c r="M15" s="14"/>
      <c r="N15" s="14"/>
      <c r="O15" s="14"/>
      <c r="P15" s="15">
        <f>'[1]sumary(MainCRORE)'!M18</f>
        <v>197.06330000000003</v>
      </c>
      <c r="Q15" s="15">
        <f>'[1]sumary(MainCRORE)'!N18</f>
        <v>167.77169999999998</v>
      </c>
      <c r="R15" s="15">
        <f>'[1]sumary(MainCRORE)'!O18</f>
        <v>155.96120000000002</v>
      </c>
      <c r="S15" s="16">
        <f t="shared" si="0"/>
        <v>85.13594362826562</v>
      </c>
      <c r="T15" s="16">
        <f t="shared" si="0"/>
        <v>92.96037412746013</v>
      </c>
    </row>
    <row r="16" spans="2:20" ht="25.5" customHeight="1">
      <c r="B16" s="17">
        <v>12</v>
      </c>
      <c r="C16" s="13" t="s">
        <v>28</v>
      </c>
      <c r="D16" s="14">
        <f>'[1]budget2017-18(District)'!G3999</f>
        <v>0</v>
      </c>
      <c r="E16" s="14">
        <f>'[1]budget2017-18(District)'!J3999</f>
        <v>0</v>
      </c>
      <c r="F16" s="14">
        <f>'[1]budget2017-18(District)'!M3999</f>
        <v>0</v>
      </c>
      <c r="G16" s="14">
        <f>'[1]State Budget 2018-19(P)'!G1663/100</f>
        <v>757.1451000000001</v>
      </c>
      <c r="H16" s="14">
        <f>'[1]State Budget 2018-19(P)'!J1663/100</f>
        <v>665.5061999999999</v>
      </c>
      <c r="I16" s="14">
        <f>'[1]State Budget 2018-19(P)'!M1663/100</f>
        <v>424.2015</v>
      </c>
      <c r="J16" s="14">
        <f>'[1]CSS Budget 2019-20(P)'!G473/100</f>
        <v>1496.2756</v>
      </c>
      <c r="K16" s="14">
        <f>'[1]CSS Budget 2019-20(P)'!N473/100</f>
        <v>1389.6011</v>
      </c>
      <c r="L16" s="14">
        <f>'[1]CSS Budget 2019-20(P)'!U473/100</f>
        <v>1060.2287000000001</v>
      </c>
      <c r="M16" s="14">
        <f>'[1]budget2018-19EAP(Scheme)'!O21/100</f>
        <v>175</v>
      </c>
      <c r="N16" s="14">
        <f>'[1]budget2018-19EAP(Scheme)'!R21/100</f>
        <v>94.05959999999999</v>
      </c>
      <c r="O16" s="14">
        <f>'[1]budget2018-19EAP(Scheme)'!AD21/100</f>
        <v>54.78060000000001</v>
      </c>
      <c r="P16" s="15">
        <f>'[1]sumary(MainCRORE)'!M19</f>
        <v>2428.4207</v>
      </c>
      <c r="Q16" s="15">
        <f>'[1]sumary(MainCRORE)'!N19</f>
        <v>2149.1669</v>
      </c>
      <c r="R16" s="15">
        <f>'[1]sumary(MainCRORE)'!O19</f>
        <v>1539.2108000000003</v>
      </c>
      <c r="S16" s="16">
        <f t="shared" si="0"/>
        <v>88.50060041079372</v>
      </c>
      <c r="T16" s="16">
        <f t="shared" si="0"/>
        <v>71.61895151093198</v>
      </c>
    </row>
    <row r="17" spans="2:20" ht="25.5" customHeight="1">
      <c r="B17" s="12">
        <v>13</v>
      </c>
      <c r="C17" s="13" t="s">
        <v>29</v>
      </c>
      <c r="D17" s="14">
        <f>'[1]budget2017-18(District)'!G4000</f>
        <v>0</v>
      </c>
      <c r="E17" s="14">
        <f>'[1]budget2017-18(District)'!J4000</f>
        <v>0</v>
      </c>
      <c r="F17" s="14">
        <f>'[1]budget2017-18(District)'!M4000</f>
        <v>0</v>
      </c>
      <c r="G17" s="14">
        <f>'[1]State Budget 2018-19(P)'!G1664/100</f>
        <v>80.602</v>
      </c>
      <c r="H17" s="14">
        <f>'[1]State Budget 2018-19(P)'!J1664/100</f>
        <v>80.4807</v>
      </c>
      <c r="I17" s="14">
        <f>'[1]State Budget 2018-19(P)'!M1664/100</f>
        <v>68.0014</v>
      </c>
      <c r="J17" s="14">
        <f>'[1]CSS Budget 2019-20(P)'!G474/100</f>
        <v>41.3104</v>
      </c>
      <c r="K17" s="14">
        <f>'[1]CSS Budget 2019-20(P)'!N474/100</f>
        <v>30</v>
      </c>
      <c r="L17" s="14">
        <f>'[1]CSS Budget 2019-20(P)'!U474/100</f>
        <v>18.709600000000002</v>
      </c>
      <c r="M17" s="14"/>
      <c r="N17" s="14"/>
      <c r="O17" s="14"/>
      <c r="P17" s="15">
        <f>'[1]sumary(MainCRORE)'!M20</f>
        <v>121.9124</v>
      </c>
      <c r="Q17" s="15">
        <f>'[1]sumary(MainCRORE)'!N20</f>
        <v>110.4807</v>
      </c>
      <c r="R17" s="15">
        <f>'[1]sumary(MainCRORE)'!O20</f>
        <v>86.71100000000001</v>
      </c>
      <c r="S17" s="16">
        <f t="shared" si="0"/>
        <v>90.62302112008294</v>
      </c>
      <c r="T17" s="16">
        <f t="shared" si="0"/>
        <v>78.48520148768067</v>
      </c>
    </row>
    <row r="18" spans="2:20" ht="25.5" customHeight="1">
      <c r="B18" s="17">
        <v>14</v>
      </c>
      <c r="C18" s="13" t="s">
        <v>30</v>
      </c>
      <c r="D18" s="14">
        <f>'[1]budget2017-18(District)'!G4001</f>
        <v>0</v>
      </c>
      <c r="E18" s="14">
        <f>'[1]budget2017-18(District)'!J4001</f>
        <v>0</v>
      </c>
      <c r="F18" s="14">
        <f>'[1]budget2017-18(District)'!M4001</f>
        <v>0</v>
      </c>
      <c r="G18" s="14">
        <f>'[1]State Budget 2018-19(P)'!G1665/100</f>
        <v>149.2782</v>
      </c>
      <c r="H18" s="14">
        <f>'[1]State Budget 2018-19(P)'!J1665/100</f>
        <v>147.9252</v>
      </c>
      <c r="I18" s="14">
        <f>'[1]State Budget 2018-19(P)'!M1665/100</f>
        <v>141.8323</v>
      </c>
      <c r="J18" s="14" t="e">
        <f>'[1]CSS Budget 2019-20(P)'!#REF!/100</f>
        <v>#REF!</v>
      </c>
      <c r="K18" s="14" t="e">
        <f>'[1]CSS Budget 2019-20(P)'!#REF!/100</f>
        <v>#REF!</v>
      </c>
      <c r="L18" s="14" t="e">
        <f>'[1]CSS Budget 2019-20(P)'!#REF!/100</f>
        <v>#REF!</v>
      </c>
      <c r="M18" s="14"/>
      <c r="N18" s="14"/>
      <c r="O18" s="14"/>
      <c r="P18" s="15">
        <f>'[1]sumary(MainCRORE)'!M21</f>
        <v>149.2782</v>
      </c>
      <c r="Q18" s="15">
        <f>'[1]sumary(MainCRORE)'!N21</f>
        <v>147.9252</v>
      </c>
      <c r="R18" s="15">
        <f>'[1]sumary(MainCRORE)'!O21</f>
        <v>141.8323</v>
      </c>
      <c r="S18" s="16">
        <f t="shared" si="0"/>
        <v>99.09363858888973</v>
      </c>
      <c r="T18" s="16">
        <f t="shared" si="0"/>
        <v>95.88109395829785</v>
      </c>
    </row>
    <row r="19" spans="2:20" ht="25.5" customHeight="1">
      <c r="B19" s="12">
        <v>15</v>
      </c>
      <c r="C19" s="13" t="s">
        <v>31</v>
      </c>
      <c r="D19" s="14">
        <f>'[1]budget2017-18(District)'!G4002</f>
        <v>0</v>
      </c>
      <c r="E19" s="14">
        <f>'[1]budget2017-18(District)'!J4002</f>
        <v>0</v>
      </c>
      <c r="F19" s="14">
        <f>'[1]budget2017-18(District)'!M4002</f>
        <v>0</v>
      </c>
      <c r="G19" s="14">
        <f>'[1]State Budget 2018-19(P)'!G1666/100</f>
        <v>1046.5070999999998</v>
      </c>
      <c r="H19" s="14">
        <f>'[1]State Budget 2018-19(P)'!J1666/100</f>
        <v>808.7444</v>
      </c>
      <c r="I19" s="14">
        <f>'[1]State Budget 2018-19(P)'!M1666/100</f>
        <v>696.5110000000001</v>
      </c>
      <c r="J19" s="14">
        <f>'[1]CSS Budget 2019-20(P)'!G475/100</f>
        <v>26.000700000000002</v>
      </c>
      <c r="K19" s="14">
        <f>'[1]CSS Budget 2019-20(P)'!N475/100</f>
        <v>4.6335500000000005</v>
      </c>
      <c r="L19" s="14">
        <f>'[1]CSS Budget 2019-20(P)'!U475/100</f>
        <v>4.633500000000001</v>
      </c>
      <c r="M19" s="14"/>
      <c r="N19" s="14"/>
      <c r="O19" s="14"/>
      <c r="P19" s="15">
        <f>'[1]sumary(MainCRORE)'!M22</f>
        <v>1072.5077999999999</v>
      </c>
      <c r="Q19" s="15">
        <f>'[1]sumary(MainCRORE)'!N22</f>
        <v>813.37795</v>
      </c>
      <c r="R19" s="15">
        <f>'[1]sumary(MainCRORE)'!O22</f>
        <v>701.1445000000001</v>
      </c>
      <c r="S19" s="16">
        <f t="shared" si="0"/>
        <v>75.83888434191343</v>
      </c>
      <c r="T19" s="16">
        <f t="shared" si="0"/>
        <v>86.20156226266032</v>
      </c>
    </row>
    <row r="20" spans="2:20" ht="25.5" customHeight="1">
      <c r="B20" s="17">
        <v>16</v>
      </c>
      <c r="C20" s="13" t="s">
        <v>32</v>
      </c>
      <c r="D20" s="14">
        <f>'[1]budget2017-18(District)'!G4003</f>
        <v>0</v>
      </c>
      <c r="E20" s="14">
        <f>'[1]budget2017-18(District)'!J4003</f>
        <v>0</v>
      </c>
      <c r="F20" s="14">
        <f>'[1]budget2017-18(District)'!M4003</f>
        <v>0</v>
      </c>
      <c r="G20" s="14">
        <f>'[1]State Budget 2018-19(P)'!G1667/100</f>
        <v>58.1176</v>
      </c>
      <c r="H20" s="14">
        <f>'[1]State Budget 2018-19(P)'!J1667/100</f>
        <v>55.4308</v>
      </c>
      <c r="I20" s="14">
        <f>'[1]State Budget 2018-19(P)'!M1667/100</f>
        <v>43.826899999999995</v>
      </c>
      <c r="J20" s="14">
        <f>'[1]CSS Budget 2019-20(P)'!G476/100</f>
        <v>122.78140000000002</v>
      </c>
      <c r="K20" s="14">
        <f>'[1]CSS Budget 2019-20(P)'!N476/100</f>
        <v>31.2751</v>
      </c>
      <c r="L20" s="14">
        <f>'[1]CSS Budget 2019-20(P)'!U476/100</f>
        <v>22.564100000000003</v>
      </c>
      <c r="M20" s="14"/>
      <c r="N20" s="14"/>
      <c r="O20" s="14"/>
      <c r="P20" s="15">
        <f>'[1]sumary(MainCRORE)'!M23</f>
        <v>180.89900000000003</v>
      </c>
      <c r="Q20" s="15">
        <f>'[1]sumary(MainCRORE)'!N23</f>
        <v>86.7059</v>
      </c>
      <c r="R20" s="15">
        <f>'[1]sumary(MainCRORE)'!O23</f>
        <v>66.39099999999999</v>
      </c>
      <c r="S20" s="16">
        <f t="shared" si="0"/>
        <v>47.930557935643634</v>
      </c>
      <c r="T20" s="16">
        <f t="shared" si="0"/>
        <v>76.57033719735334</v>
      </c>
    </row>
    <row r="21" spans="2:20" ht="25.5" customHeight="1">
      <c r="B21" s="12">
        <v>17</v>
      </c>
      <c r="C21" s="13" t="s">
        <v>33</v>
      </c>
      <c r="D21" s="14">
        <f>'[1]budget2017-18(District)'!G4004</f>
        <v>0</v>
      </c>
      <c r="E21" s="14">
        <f>'[1]budget2017-18(District)'!J4004</f>
        <v>0</v>
      </c>
      <c r="F21" s="14">
        <f>'[1]budget2017-18(District)'!M4004</f>
        <v>0</v>
      </c>
      <c r="G21" s="14">
        <f>'[1]State Budget 2018-19(P)'!G1668/100</f>
        <v>255.00010000000003</v>
      </c>
      <c r="H21" s="14">
        <f>'[1]State Budget 2018-19(P)'!J1668/100</f>
        <v>118.23459999999999</v>
      </c>
      <c r="I21" s="14">
        <f>'[1]State Budget 2018-19(P)'!M1668/100</f>
        <v>118.23459999999999</v>
      </c>
      <c r="J21" s="14" t="e">
        <f>'[1]CSS Budget 2019-20(P)'!#REF!/100</f>
        <v>#REF!</v>
      </c>
      <c r="K21" s="14" t="e">
        <f>'[1]CSS Budget 2019-20(P)'!#REF!/100</f>
        <v>#REF!</v>
      </c>
      <c r="L21" s="14" t="e">
        <f>'[1]CSS Budget 2019-20(P)'!#REF!/100</f>
        <v>#REF!</v>
      </c>
      <c r="M21" s="14">
        <f>'[1]budget2018-19EAP(Scheme)'!O32/100</f>
        <v>120.1604</v>
      </c>
      <c r="N21" s="14">
        <f>'[1]budget2018-19EAP(Scheme)'!R32/100</f>
        <v>15.380799999999999</v>
      </c>
      <c r="O21" s="14">
        <f>'[1]budget2018-19EAP(Scheme)'!AD32/100</f>
        <v>15.380799999999999</v>
      </c>
      <c r="P21" s="15">
        <f>'[1]sumary(MainCRORE)'!M24</f>
        <v>375.1605</v>
      </c>
      <c r="Q21" s="15">
        <f>'[1]sumary(MainCRORE)'!N24</f>
        <v>133.6154</v>
      </c>
      <c r="R21" s="15">
        <f>'[1]sumary(MainCRORE)'!O24</f>
        <v>133.6154</v>
      </c>
      <c r="S21" s="16">
        <f t="shared" si="0"/>
        <v>35.61552988654189</v>
      </c>
      <c r="T21" s="16">
        <f t="shared" si="0"/>
        <v>100</v>
      </c>
    </row>
    <row r="22" spans="2:20" ht="25.5" customHeight="1">
      <c r="B22" s="17">
        <v>18</v>
      </c>
      <c r="C22" s="13" t="s">
        <v>34</v>
      </c>
      <c r="D22" s="14">
        <f>'[1]budget2017-18(District)'!G4005</f>
        <v>0</v>
      </c>
      <c r="E22" s="14">
        <f>'[1]budget2017-18(District)'!J4005</f>
        <v>0</v>
      </c>
      <c r="F22" s="14">
        <f>'[1]budget2017-18(District)'!M4005</f>
        <v>0</v>
      </c>
      <c r="G22" s="14">
        <f>'[1]State Budget 2018-19(P)'!G1669/100</f>
        <v>14.828600000000002</v>
      </c>
      <c r="H22" s="14">
        <f>'[1]State Budget 2018-19(P)'!J1669/100</f>
        <v>13.3</v>
      </c>
      <c r="I22" s="14">
        <f>'[1]State Budget 2018-19(P)'!M1669/100</f>
        <v>13.3</v>
      </c>
      <c r="J22" s="14" t="e">
        <f>'[1]CSS Budget 2019-20(P)'!#REF!/100</f>
        <v>#REF!</v>
      </c>
      <c r="K22" s="14" t="e">
        <f>'[1]CSS Budget 2019-20(P)'!#REF!/100</f>
        <v>#REF!</v>
      </c>
      <c r="L22" s="14" t="e">
        <f>'[1]CSS Budget 2019-20(P)'!#REF!/100</f>
        <v>#REF!</v>
      </c>
      <c r="M22" s="14"/>
      <c r="N22" s="14"/>
      <c r="O22" s="14"/>
      <c r="P22" s="15">
        <f>'[1]sumary(MainCRORE)'!M25</f>
        <v>14.828600000000002</v>
      </c>
      <c r="Q22" s="15">
        <f>'[1]sumary(MainCRORE)'!N25</f>
        <v>13.3</v>
      </c>
      <c r="R22" s="15">
        <f>'[1]sumary(MainCRORE)'!O25</f>
        <v>13.3</v>
      </c>
      <c r="S22" s="16">
        <f t="shared" si="0"/>
        <v>89.69154202015025</v>
      </c>
      <c r="T22" s="16">
        <f t="shared" si="0"/>
        <v>100</v>
      </c>
    </row>
    <row r="23" spans="2:20" ht="25.5" customHeight="1">
      <c r="B23" s="12">
        <v>19</v>
      </c>
      <c r="C23" s="13" t="s">
        <v>35</v>
      </c>
      <c r="D23" s="14">
        <f>'[1]budget2017-18(District)'!G4006</f>
        <v>0</v>
      </c>
      <c r="E23" s="14">
        <f>'[1]budget2017-18(District)'!J4006</f>
        <v>0</v>
      </c>
      <c r="F23" s="14">
        <f>'[1]budget2017-18(District)'!M4006</f>
        <v>0</v>
      </c>
      <c r="G23" s="14">
        <f>'[1]State Budget 2018-19(P)'!G1670/100</f>
        <v>255.9126</v>
      </c>
      <c r="H23" s="14">
        <f>'[1]State Budget 2018-19(P)'!J1670/100</f>
        <v>216.7586</v>
      </c>
      <c r="I23" s="14">
        <f>'[1]State Budget 2018-19(P)'!M1670/100</f>
        <v>195.24919999999997</v>
      </c>
      <c r="J23" s="14">
        <f>'[1]CSS Budget 2019-20(P)'!G477/100</f>
        <v>10.0001</v>
      </c>
      <c r="K23" s="14">
        <f>'[1]CSS Budget 2019-20(P)'!N477/100</f>
        <v>2.0391999999999997</v>
      </c>
      <c r="L23" s="14">
        <f>'[1]CSS Budget 2019-20(P)'!U477/100</f>
        <v>2.0391999999999997</v>
      </c>
      <c r="M23" s="14"/>
      <c r="N23" s="14"/>
      <c r="O23" s="14"/>
      <c r="P23" s="15">
        <f>'[1]sumary(MainCRORE)'!M26</f>
        <v>275.91279999999995</v>
      </c>
      <c r="Q23" s="15">
        <f>'[1]sumary(MainCRORE)'!N26</f>
        <v>218.7978</v>
      </c>
      <c r="R23" s="15">
        <f>'[1]sumary(MainCRORE)'!O26</f>
        <v>197.28839999999997</v>
      </c>
      <c r="S23" s="16">
        <f t="shared" si="0"/>
        <v>79.29961930001073</v>
      </c>
      <c r="T23" s="16">
        <f t="shared" si="0"/>
        <v>90.16927958142173</v>
      </c>
    </row>
    <row r="24" spans="2:20" ht="25.5" customHeight="1">
      <c r="B24" s="17">
        <v>20</v>
      </c>
      <c r="C24" s="13" t="s">
        <v>36</v>
      </c>
      <c r="D24" s="14">
        <f>'[1]budget2017-18(District)'!G4007</f>
        <v>0</v>
      </c>
      <c r="E24" s="14">
        <f>'[1]budget2017-18(District)'!J4007</f>
        <v>0</v>
      </c>
      <c r="F24" s="14">
        <f>'[1]budget2017-18(District)'!M4007</f>
        <v>0</v>
      </c>
      <c r="G24" s="14">
        <f>'[1]State Budget 2018-19(P)'!G1671/100</f>
        <v>44.68</v>
      </c>
      <c r="H24" s="14">
        <f>'[1]State Budget 2018-19(P)'!J1671/100</f>
        <v>19.4888</v>
      </c>
      <c r="I24" s="14">
        <f>'[1]State Budget 2018-19(P)'!M1671/100</f>
        <v>19.0496</v>
      </c>
      <c r="J24" s="14" t="e">
        <f>'[1]CSS Budget 2019-20(P)'!#REF!/100</f>
        <v>#REF!</v>
      </c>
      <c r="K24" s="14" t="e">
        <f>'[1]CSS Budget 2019-20(P)'!#REF!/100</f>
        <v>#REF!</v>
      </c>
      <c r="L24" s="14" t="e">
        <f>'[1]CSS Budget 2019-20(P)'!#REF!/100</f>
        <v>#REF!</v>
      </c>
      <c r="M24" s="14"/>
      <c r="N24" s="14"/>
      <c r="O24" s="14"/>
      <c r="P24" s="15">
        <f>'[1]sumary(MainCRORE)'!M27</f>
        <v>44.68</v>
      </c>
      <c r="Q24" s="15">
        <f>'[1]sumary(MainCRORE)'!N27</f>
        <v>19.4888</v>
      </c>
      <c r="R24" s="15">
        <f>'[1]sumary(MainCRORE)'!O27</f>
        <v>19.0496</v>
      </c>
      <c r="S24" s="16">
        <f t="shared" si="0"/>
        <v>43.618621307072516</v>
      </c>
      <c r="T24" s="16">
        <f t="shared" si="0"/>
        <v>97.74639793111942</v>
      </c>
    </row>
    <row r="25" spans="2:20" ht="25.5" customHeight="1">
      <c r="B25" s="12">
        <v>21</v>
      </c>
      <c r="C25" s="13" t="s">
        <v>37</v>
      </c>
      <c r="D25" s="14">
        <f>'[1]budget2017-18(District)'!G4008</f>
        <v>0</v>
      </c>
      <c r="E25" s="14">
        <f>'[1]budget2017-18(District)'!J4008</f>
        <v>0</v>
      </c>
      <c r="F25" s="14">
        <f>'[1]budget2017-18(District)'!M4008</f>
        <v>0</v>
      </c>
      <c r="G25" s="14">
        <f>'[1]State Budget 2018-19(P)'!G1672/100</f>
        <v>2080.735</v>
      </c>
      <c r="H25" s="14">
        <f>'[1]State Budget 2018-19(P)'!J1672/100</f>
        <v>1847.9589</v>
      </c>
      <c r="I25" s="14">
        <f>'[1]State Budget 2018-19(P)'!M1672/100</f>
        <v>1570.0265000000002</v>
      </c>
      <c r="J25" s="14">
        <f>'[1]CSS Budget 2019-20(P)'!G478/100</f>
        <v>110.0001</v>
      </c>
      <c r="K25" s="14">
        <f>'[1]CSS Budget 2019-20(P)'!N478/100</f>
        <v>59.0637</v>
      </c>
      <c r="L25" s="14">
        <f>'[1]CSS Budget 2019-20(P)'!U478/100</f>
        <v>15.7783</v>
      </c>
      <c r="M25" s="14">
        <f>'[1]budget2018-19EAP(Scheme)'!O35/100</f>
        <v>50</v>
      </c>
      <c r="N25" s="14">
        <f>'[1]budget2018-19EAP(Scheme)'!R35/100</f>
        <v>26.5</v>
      </c>
      <c r="O25" s="14">
        <f>'[1]budget2018-19EAP(Scheme)'!AD35/100</f>
        <v>8.3804</v>
      </c>
      <c r="P25" s="15">
        <f>'[1]sumary(MainCRORE)'!M28</f>
        <v>2240.7351000000003</v>
      </c>
      <c r="Q25" s="15">
        <f>'[1]sumary(MainCRORE)'!N28</f>
        <v>1933.5226</v>
      </c>
      <c r="R25" s="15">
        <f>'[1]sumary(MainCRORE)'!O28</f>
        <v>1594.1852000000001</v>
      </c>
      <c r="S25" s="16">
        <f t="shared" si="0"/>
        <v>86.28965556883541</v>
      </c>
      <c r="T25" s="16">
        <f t="shared" si="0"/>
        <v>82.44978362290671</v>
      </c>
    </row>
    <row r="26" spans="2:20" ht="25.5" customHeight="1">
      <c r="B26" s="17">
        <v>22</v>
      </c>
      <c r="C26" s="13" t="s">
        <v>38</v>
      </c>
      <c r="D26" s="14">
        <f>'[1]budget2017-18(District)'!G4009</f>
        <v>0</v>
      </c>
      <c r="E26" s="14">
        <f>'[1]budget2017-18(District)'!J4009</f>
        <v>0</v>
      </c>
      <c r="F26" s="14">
        <f>'[1]budget2017-18(District)'!M4009</f>
        <v>0</v>
      </c>
      <c r="G26" s="14">
        <f>'[1]State Budget 2018-19(P)'!G1673/100</f>
        <v>253.4673</v>
      </c>
      <c r="H26" s="14">
        <f>'[1]State Budget 2018-19(P)'!J1673/100</f>
        <v>112.9454</v>
      </c>
      <c r="I26" s="14">
        <f>'[1]State Budget 2018-19(P)'!M1673/100</f>
        <v>85.14439999999999</v>
      </c>
      <c r="J26" s="14" t="e">
        <f>'[1]CSS Budget 2019-20(P)'!#REF!/100</f>
        <v>#REF!</v>
      </c>
      <c r="K26" s="14" t="e">
        <f>'[1]CSS Budget 2019-20(P)'!#REF!/100</f>
        <v>#REF!</v>
      </c>
      <c r="L26" s="14" t="e">
        <f>'[1]CSS Budget 2019-20(P)'!#REF!/100</f>
        <v>#REF!</v>
      </c>
      <c r="M26" s="14"/>
      <c r="N26" s="14"/>
      <c r="O26" s="14"/>
      <c r="P26" s="15">
        <f>'[1]sumary(MainCRORE)'!M29</f>
        <v>253.4673</v>
      </c>
      <c r="Q26" s="15">
        <f>'[1]sumary(MainCRORE)'!N29</f>
        <v>112.9454</v>
      </c>
      <c r="R26" s="15">
        <f>'[1]sumary(MainCRORE)'!O29</f>
        <v>85.14439999999999</v>
      </c>
      <c r="S26" s="16">
        <f t="shared" si="0"/>
        <v>44.56014641730906</v>
      </c>
      <c r="T26" s="16">
        <f t="shared" si="0"/>
        <v>75.3854517315446</v>
      </c>
    </row>
    <row r="27" spans="2:20" ht="25.5" customHeight="1">
      <c r="B27" s="12">
        <v>23</v>
      </c>
      <c r="C27" s="13" t="s">
        <v>39</v>
      </c>
      <c r="D27" s="14">
        <f>'[1]budget2017-18(District)'!G4010</f>
        <v>0</v>
      </c>
      <c r="E27" s="14">
        <f>'[1]budget2017-18(District)'!J4010</f>
        <v>0</v>
      </c>
      <c r="F27" s="14">
        <f>'[1]budget2017-18(District)'!M4010</f>
        <v>0</v>
      </c>
      <c r="G27" s="14">
        <f>'[1]State Budget 2018-19(P)'!G1674/100</f>
        <v>43.5001</v>
      </c>
      <c r="H27" s="14">
        <f>'[1]State Budget 2018-19(P)'!J1674/100</f>
        <v>35.2002</v>
      </c>
      <c r="I27" s="14">
        <f>'[1]State Budget 2018-19(P)'!M1674/100</f>
        <v>16.5721</v>
      </c>
      <c r="J27" s="14">
        <f>'[1]CSS Budget 2019-20(P)'!G479/100</f>
        <v>20</v>
      </c>
      <c r="K27" s="14">
        <f>'[1]CSS Budget 2019-20(P)'!N479/100</f>
        <v>0.7855</v>
      </c>
      <c r="L27" s="14">
        <f>'[1]CSS Budget 2019-20(P)'!U479/100</f>
        <v>0.7154</v>
      </c>
      <c r="M27" s="14"/>
      <c r="N27" s="14"/>
      <c r="O27" s="14"/>
      <c r="P27" s="15">
        <f>'[1]sumary(MainCRORE)'!M30</f>
        <v>63.5001</v>
      </c>
      <c r="Q27" s="15">
        <f>'[1]sumary(MainCRORE)'!N30</f>
        <v>35.9857</v>
      </c>
      <c r="R27" s="15">
        <f>'[1]sumary(MainCRORE)'!O30</f>
        <v>17.287499999999998</v>
      </c>
      <c r="S27" s="16">
        <f t="shared" si="0"/>
        <v>56.67030445621345</v>
      </c>
      <c r="T27" s="16">
        <f t="shared" si="0"/>
        <v>48.039915855464805</v>
      </c>
    </row>
    <row r="28" spans="2:20" ht="25.5" customHeight="1">
      <c r="B28" s="17">
        <v>24</v>
      </c>
      <c r="C28" s="13" t="s">
        <v>40</v>
      </c>
      <c r="D28" s="14">
        <f>'[1]budget2017-18(District)'!G4011</f>
        <v>0</v>
      </c>
      <c r="E28" s="14">
        <f>'[1]budget2017-18(District)'!J4011</f>
        <v>0</v>
      </c>
      <c r="F28" s="14">
        <f>'[1]budget2017-18(District)'!M4011</f>
        <v>0</v>
      </c>
      <c r="G28" s="14">
        <f>'[1]State Budget 2018-19(P)'!G1675/100</f>
        <v>18.5082</v>
      </c>
      <c r="H28" s="14">
        <f>'[1]State Budget 2018-19(P)'!J1675/100</f>
        <v>13.07</v>
      </c>
      <c r="I28" s="14">
        <f>'[1]State Budget 2018-19(P)'!M1675/100</f>
        <v>11.4575</v>
      </c>
      <c r="J28" s="14" t="e">
        <f>'[1]CSS Budget 2019-20(P)'!#REF!/100</f>
        <v>#REF!</v>
      </c>
      <c r="K28" s="14" t="e">
        <f>'[1]CSS Budget 2019-20(P)'!#REF!/100</f>
        <v>#REF!</v>
      </c>
      <c r="L28" s="14" t="e">
        <f>'[1]CSS Budget 2019-20(P)'!#REF!/100</f>
        <v>#REF!</v>
      </c>
      <c r="M28" s="14"/>
      <c r="N28" s="14"/>
      <c r="O28" s="14"/>
      <c r="P28" s="15">
        <f>'[1]sumary(MainCRORE)'!M31</f>
        <v>18.5082</v>
      </c>
      <c r="Q28" s="15">
        <f>'[1]sumary(MainCRORE)'!N31</f>
        <v>13.07</v>
      </c>
      <c r="R28" s="15">
        <f>'[1]sumary(MainCRORE)'!O31</f>
        <v>11.4575</v>
      </c>
      <c r="S28" s="16">
        <f t="shared" si="0"/>
        <v>70.61734798629797</v>
      </c>
      <c r="T28" s="16">
        <f t="shared" si="0"/>
        <v>87.66258607498087</v>
      </c>
    </row>
    <row r="29" spans="2:20" ht="25.5" customHeight="1">
      <c r="B29" s="12">
        <v>25</v>
      </c>
      <c r="C29" s="13" t="s">
        <v>41</v>
      </c>
      <c r="D29" s="14">
        <f>'[1]budget2017-18(District)'!G4012</f>
        <v>0</v>
      </c>
      <c r="E29" s="14">
        <f>'[1]budget2017-18(District)'!J4012</f>
        <v>0</v>
      </c>
      <c r="F29" s="14">
        <f>'[1]budget2017-18(District)'!M4012</f>
        <v>0</v>
      </c>
      <c r="G29" s="14">
        <f>'[1]State Budget 2018-19(P)'!G1676/100</f>
        <v>13.2502</v>
      </c>
      <c r="H29" s="14">
        <f>'[1]State Budget 2018-19(P)'!J1676/100</f>
        <v>7.722</v>
      </c>
      <c r="I29" s="14">
        <f>'[1]State Budget 2018-19(P)'!M1676/100</f>
        <v>5.0604000000000005</v>
      </c>
      <c r="J29" s="14" t="e">
        <f>'[1]CSS Budget 2019-20(P)'!#REF!/100</f>
        <v>#REF!</v>
      </c>
      <c r="K29" s="14" t="e">
        <f>'[1]CSS Budget 2019-20(P)'!#REF!/100</f>
        <v>#REF!</v>
      </c>
      <c r="L29" s="14" t="e">
        <f>'[1]CSS Budget 2019-20(P)'!#REF!/100</f>
        <v>#REF!</v>
      </c>
      <c r="M29" s="14"/>
      <c r="N29" s="14"/>
      <c r="O29" s="14"/>
      <c r="P29" s="15">
        <f>'[1]sumary(MainCRORE)'!M32</f>
        <v>13.2502</v>
      </c>
      <c r="Q29" s="15">
        <f>'[1]sumary(MainCRORE)'!N32</f>
        <v>7.722</v>
      </c>
      <c r="R29" s="15">
        <f>'[1]sumary(MainCRORE)'!O32</f>
        <v>5.0604000000000005</v>
      </c>
      <c r="S29" s="16">
        <f t="shared" si="0"/>
        <v>58.27836560957571</v>
      </c>
      <c r="T29" s="16">
        <f t="shared" si="0"/>
        <v>65.53224553224554</v>
      </c>
    </row>
    <row r="30" spans="2:20" ht="25.5" customHeight="1">
      <c r="B30" s="17">
        <v>26</v>
      </c>
      <c r="C30" s="13" t="s">
        <v>42</v>
      </c>
      <c r="D30" s="14">
        <f>'[1]budget2017-18(District)'!G4013</f>
        <v>0</v>
      </c>
      <c r="E30" s="14">
        <f>'[1]budget2017-18(District)'!J4013</f>
        <v>0</v>
      </c>
      <c r="F30" s="14">
        <f>'[1]budget2017-18(District)'!M4013</f>
        <v>0</v>
      </c>
      <c r="G30" s="14">
        <f>'[1]State Budget 2018-19(P)'!G1677/100</f>
        <v>28.610300000000002</v>
      </c>
      <c r="H30" s="14">
        <f>'[1]State Budget 2018-19(P)'!J1677/100</f>
        <v>24.3789</v>
      </c>
      <c r="I30" s="14">
        <f>'[1]State Budget 2018-19(P)'!M1677/100</f>
        <v>18.380200000000002</v>
      </c>
      <c r="J30" s="14">
        <f>'[1]CSS Budget 2019-20(P)'!G480/100</f>
        <v>0.13</v>
      </c>
      <c r="K30" s="14">
        <f>'[1]CSS Budget 2019-20(P)'!N480/100</f>
        <v>0</v>
      </c>
      <c r="L30" s="14">
        <f>'[1]CSS Budget 2019-20(P)'!U480/100</f>
        <v>0</v>
      </c>
      <c r="M30" s="14"/>
      <c r="N30" s="14"/>
      <c r="O30" s="14"/>
      <c r="P30" s="15">
        <f>'[1]sumary(MainCRORE)'!M33</f>
        <v>28.7403</v>
      </c>
      <c r="Q30" s="15">
        <f>'[1]sumary(MainCRORE)'!N33</f>
        <v>24.3789</v>
      </c>
      <c r="R30" s="15">
        <f>'[1]sumary(MainCRORE)'!O33</f>
        <v>18.380200000000002</v>
      </c>
      <c r="S30" s="16">
        <f t="shared" si="0"/>
        <v>84.82479306061524</v>
      </c>
      <c r="T30" s="16">
        <f t="shared" si="0"/>
        <v>75.39388569623733</v>
      </c>
    </row>
    <row r="31" spans="2:20" ht="25.5" customHeight="1">
      <c r="B31" s="12">
        <v>27</v>
      </c>
      <c r="C31" s="13" t="s">
        <v>43</v>
      </c>
      <c r="D31" s="14">
        <f>'[1]budget2017-18(District)'!G4015</f>
        <v>0</v>
      </c>
      <c r="E31" s="14">
        <f>'[1]budget2017-18(District)'!J4015</f>
        <v>0</v>
      </c>
      <c r="F31" s="14">
        <f>'[1]budget2017-18(District)'!M4015</f>
        <v>0</v>
      </c>
      <c r="G31" s="14" t="e">
        <f>'[1]State Budget 2018-19(P)'!#REF!/100</f>
        <v>#REF!</v>
      </c>
      <c r="H31" s="14" t="e">
        <f>'[1]State Budget 2018-19(P)'!#REF!/100</f>
        <v>#REF!</v>
      </c>
      <c r="I31" s="14" t="e">
        <f>'[1]State Budget 2018-19(P)'!#REF!/100</f>
        <v>#REF!</v>
      </c>
      <c r="J31" s="14">
        <f>'[1]CSS Budget 2019-20(P)'!G481/100</f>
        <v>5</v>
      </c>
      <c r="K31" s="14">
        <f>'[1]CSS Budget 2019-20(P)'!N481/100</f>
        <v>0</v>
      </c>
      <c r="L31" s="14">
        <f>'[1]CSS Budget 2019-20(P)'!U481/100</f>
        <v>0</v>
      </c>
      <c r="M31" s="14"/>
      <c r="N31" s="14"/>
      <c r="O31" s="14"/>
      <c r="P31" s="15">
        <f>'[1]sumary(MainCRORE)'!M34</f>
        <v>5</v>
      </c>
      <c r="Q31" s="15">
        <f>'[1]sumary(MainCRORE)'!N34</f>
        <v>0</v>
      </c>
      <c r="R31" s="15">
        <f>'[1]sumary(MainCRORE)'!O34</f>
        <v>0</v>
      </c>
      <c r="S31" s="16">
        <f t="shared" si="0"/>
        <v>0</v>
      </c>
      <c r="T31" s="16">
        <v>0</v>
      </c>
    </row>
    <row r="32" spans="2:20" ht="25.5" customHeight="1">
      <c r="B32" s="17">
        <v>28</v>
      </c>
      <c r="C32" s="13" t="s">
        <v>44</v>
      </c>
      <c r="D32" s="14">
        <f>'[1]budget2017-18(District)'!G4016</f>
        <v>0</v>
      </c>
      <c r="E32" s="14">
        <f>'[1]budget2017-18(District)'!J4016</f>
        <v>0</v>
      </c>
      <c r="F32" s="14">
        <f>'[1]budget2017-18(District)'!M4016</f>
        <v>0</v>
      </c>
      <c r="G32" s="14">
        <f>'[1]State Budget 2018-19(P)'!G1678/100</f>
        <v>163.3512</v>
      </c>
      <c r="H32" s="14">
        <f>'[1]State Budget 2018-19(P)'!J1678/100</f>
        <v>88.13</v>
      </c>
      <c r="I32" s="14">
        <f>'[1]State Budget 2018-19(P)'!M1678/100</f>
        <v>77.8303</v>
      </c>
      <c r="J32" s="14">
        <f>'[1]CSS Budget 2019-20(P)'!G482/100</f>
        <v>3.5000999999999998</v>
      </c>
      <c r="K32" s="14">
        <f>'[1]CSS Budget 2019-20(P)'!N482/100</f>
        <v>0</v>
      </c>
      <c r="L32" s="14">
        <f>'[1]CSS Budget 2019-20(P)'!U482/100</f>
        <v>0</v>
      </c>
      <c r="M32" s="14">
        <f>'[1]budget2018-19EAP(Scheme)'!O37/100</f>
        <v>70</v>
      </c>
      <c r="N32" s="14">
        <f>'[1]budget2018-19EAP(Scheme)'!R37/100</f>
        <v>50</v>
      </c>
      <c r="O32" s="14">
        <f>'[1]budget2018-19EAP(Scheme)'!AD37/100</f>
        <v>32.1109</v>
      </c>
      <c r="P32" s="15">
        <f>'[1]sumary(MainCRORE)'!M35</f>
        <v>236.8513</v>
      </c>
      <c r="Q32" s="15">
        <f>'[1]sumary(MainCRORE)'!N35</f>
        <v>138.13</v>
      </c>
      <c r="R32" s="15">
        <f>'[1]sumary(MainCRORE)'!O35</f>
        <v>109.9412</v>
      </c>
      <c r="S32" s="16">
        <f t="shared" si="0"/>
        <v>58.319291471062215</v>
      </c>
      <c r="T32" s="16">
        <f t="shared" si="0"/>
        <v>79.59255773546658</v>
      </c>
    </row>
    <row r="33" spans="2:20" ht="25.5" customHeight="1">
      <c r="B33" s="12">
        <v>29</v>
      </c>
      <c r="C33" s="13" t="s">
        <v>45</v>
      </c>
      <c r="D33" s="14">
        <f>'[1]budget2017-18(District)'!G4017</f>
        <v>0</v>
      </c>
      <c r="E33" s="14">
        <f>'[1]budget2017-18(District)'!J4017</f>
        <v>0</v>
      </c>
      <c r="F33" s="14">
        <f>'[1]budget2017-18(District)'!M4017</f>
        <v>0</v>
      </c>
      <c r="G33" s="14">
        <f>'[1]State Budget 2018-19(P)'!G1679/100</f>
        <v>2921.8212</v>
      </c>
      <c r="H33" s="14">
        <f>'[1]State Budget 2018-19(P)'!J1679/100</f>
        <v>2882.5302</v>
      </c>
      <c r="I33" s="14">
        <f>'[1]State Budget 2018-19(P)'!M1679/100</f>
        <v>2626.7822</v>
      </c>
      <c r="J33" s="14">
        <f>'[1]CSS Budget 2019-20(P)'!G483/100</f>
        <v>186.00100000000003</v>
      </c>
      <c r="K33" s="14">
        <f>'[1]CSS Budget 2019-20(P)'!N483/100</f>
        <v>159.7916</v>
      </c>
      <c r="L33" s="14">
        <f>'[1]CSS Budget 2019-20(P)'!U483/100</f>
        <v>155.2908</v>
      </c>
      <c r="M33" s="14"/>
      <c r="N33" s="14"/>
      <c r="O33" s="14"/>
      <c r="P33" s="15">
        <f>'[1]sumary(MainCRORE)'!M36</f>
        <v>3107.8222</v>
      </c>
      <c r="Q33" s="15">
        <f>'[1]sumary(MainCRORE)'!N36</f>
        <v>3042.3218</v>
      </c>
      <c r="R33" s="15">
        <f>'[1]sumary(MainCRORE)'!O36</f>
        <v>2782.0730000000003</v>
      </c>
      <c r="S33" s="16">
        <f t="shared" si="0"/>
        <v>97.89240195272433</v>
      </c>
      <c r="T33" s="16">
        <f t="shared" si="0"/>
        <v>91.44571754375228</v>
      </c>
    </row>
    <row r="34" spans="2:20" ht="25.5" customHeight="1">
      <c r="B34" s="17">
        <v>30</v>
      </c>
      <c r="C34" s="13" t="s">
        <v>46</v>
      </c>
      <c r="D34" s="14">
        <f>'[1]budget2017-18(District)'!G4018</f>
        <v>0</v>
      </c>
      <c r="E34" s="14">
        <f>'[1]budget2017-18(District)'!J4018</f>
        <v>0</v>
      </c>
      <c r="F34" s="14">
        <f>'[1]budget2017-18(District)'!M4018</f>
        <v>0</v>
      </c>
      <c r="G34" s="14">
        <f>'[1]State Budget 2018-19(P)'!G1680/100</f>
        <v>3644.6489</v>
      </c>
      <c r="H34" s="14">
        <f>'[1]State Budget 2018-19(P)'!J1680/100</f>
        <v>3502.8213</v>
      </c>
      <c r="I34" s="14">
        <f>'[1]State Budget 2018-19(P)'!M1680/100</f>
        <v>3163.4348999999993</v>
      </c>
      <c r="J34" s="14">
        <f>'[1]CSS Budget 2019-20(P)'!G484/100</f>
        <v>1135.2744</v>
      </c>
      <c r="K34" s="14">
        <f>'[1]CSS Budget 2019-20(P)'!N484/100</f>
        <v>1055.8545</v>
      </c>
      <c r="L34" s="14">
        <f>'[1]CSS Budget 2019-20(P)'!U484/100</f>
        <v>1049.6278</v>
      </c>
      <c r="M34" s="14"/>
      <c r="N34" s="14"/>
      <c r="O34" s="14"/>
      <c r="P34" s="15">
        <f>'[1]sumary(MainCRORE)'!M37</f>
        <v>4779.9233</v>
      </c>
      <c r="Q34" s="15">
        <f>'[1]sumary(MainCRORE)'!N37</f>
        <v>4558.6758</v>
      </c>
      <c r="R34" s="15">
        <f>'[1]sumary(MainCRORE)'!O37</f>
        <v>4213.0626999999995</v>
      </c>
      <c r="S34" s="16">
        <f t="shared" si="0"/>
        <v>95.37131694142455</v>
      </c>
      <c r="T34" s="16">
        <f t="shared" si="0"/>
        <v>92.41856374169006</v>
      </c>
    </row>
    <row r="35" spans="2:20" ht="25.5" customHeight="1">
      <c r="B35" s="12">
        <v>31</v>
      </c>
      <c r="C35" s="13" t="s">
        <v>47</v>
      </c>
      <c r="D35" s="14">
        <f>'[1]budget2017-18(District)'!G4019</f>
        <v>0</v>
      </c>
      <c r="E35" s="14">
        <f>'[1]budget2017-18(District)'!J4019</f>
        <v>0</v>
      </c>
      <c r="F35" s="14">
        <f>'[1]budget2017-18(District)'!M4019</f>
        <v>0</v>
      </c>
      <c r="G35" s="14">
        <f>'[1]State Budget 2018-19(P)'!G1681/100</f>
        <v>573.1588</v>
      </c>
      <c r="H35" s="14">
        <f>'[1]State Budget 2018-19(P)'!J1681/100</f>
        <v>538.0717000000001</v>
      </c>
      <c r="I35" s="14">
        <f>'[1]State Budget 2018-19(P)'!M1681/100</f>
        <v>444.13309999999996</v>
      </c>
      <c r="J35" s="14">
        <f>'[1]CSS Budget 2019-20(P)'!G485/100</f>
        <v>97.5001</v>
      </c>
      <c r="K35" s="14">
        <f>'[1]CSS Budget 2019-20(P)'!N485/100</f>
        <v>61.06980000000001</v>
      </c>
      <c r="L35" s="14">
        <f>'[1]CSS Budget 2019-20(P)'!U485/100</f>
        <v>61.06980000000001</v>
      </c>
      <c r="M35" s="14"/>
      <c r="N35" s="14"/>
      <c r="O35" s="14"/>
      <c r="P35" s="15">
        <f>'[1]sumary(MainCRORE)'!M38</f>
        <v>670.6589</v>
      </c>
      <c r="Q35" s="15">
        <f>'[1]sumary(MainCRORE)'!N38</f>
        <v>599.1415000000001</v>
      </c>
      <c r="R35" s="15">
        <f>'[1]sumary(MainCRORE)'!O38</f>
        <v>505.20289999999994</v>
      </c>
      <c r="S35" s="16">
        <f t="shared" si="0"/>
        <v>89.33624827762668</v>
      </c>
      <c r="T35" s="16">
        <f t="shared" si="0"/>
        <v>84.32113282087785</v>
      </c>
    </row>
    <row r="36" spans="2:20" ht="25.5" customHeight="1">
      <c r="B36" s="17">
        <v>32</v>
      </c>
      <c r="C36" s="13" t="s">
        <v>48</v>
      </c>
      <c r="D36" s="14">
        <f>'[1]budget2017-18(District)'!G4020</f>
        <v>0</v>
      </c>
      <c r="E36" s="14">
        <f>'[1]budget2017-18(District)'!J4020</f>
        <v>0</v>
      </c>
      <c r="F36" s="14">
        <f>'[1]budget2017-18(District)'!M4020</f>
        <v>0</v>
      </c>
      <c r="G36" s="14">
        <f>'[1]State Budget 2018-19(P)'!G1682/100</f>
        <v>42.706199999999995</v>
      </c>
      <c r="H36" s="14">
        <f>'[1]State Budget 2018-19(P)'!J1682/100</f>
        <v>42.1056</v>
      </c>
      <c r="I36" s="14">
        <f>'[1]State Budget 2018-19(P)'!M1682/100</f>
        <v>31.309700000000003</v>
      </c>
      <c r="J36" s="14" t="e">
        <f>'[1]CSS Budget 2019-20(P)'!#REF!/100</f>
        <v>#REF!</v>
      </c>
      <c r="K36" s="14" t="e">
        <f>'[1]CSS Budget 2019-20(P)'!#REF!/100</f>
        <v>#REF!</v>
      </c>
      <c r="L36" s="14" t="e">
        <f>'[1]CSS Budget 2019-20(P)'!#REF!/100</f>
        <v>#REF!</v>
      </c>
      <c r="M36" s="14"/>
      <c r="N36" s="14"/>
      <c r="O36" s="14"/>
      <c r="P36" s="15">
        <f>'[1]sumary(MainCRORE)'!M39</f>
        <v>42.706199999999995</v>
      </c>
      <c r="Q36" s="15">
        <f>'[1]sumary(MainCRORE)'!N39</f>
        <v>42.1056</v>
      </c>
      <c r="R36" s="15">
        <f>'[1]sumary(MainCRORE)'!O39</f>
        <v>31.309700000000003</v>
      </c>
      <c r="S36" s="16">
        <f t="shared" si="0"/>
        <v>98.59364682411454</v>
      </c>
      <c r="T36" s="16">
        <f t="shared" si="0"/>
        <v>74.35994262045904</v>
      </c>
    </row>
    <row r="37" spans="2:20" ht="25.5" customHeight="1">
      <c r="B37" s="12">
        <v>33</v>
      </c>
      <c r="C37" s="13" t="s">
        <v>49</v>
      </c>
      <c r="D37" s="14">
        <f>'[1]budget2017-18(District)'!G4021</f>
        <v>0</v>
      </c>
      <c r="E37" s="14">
        <f>'[1]budget2017-18(District)'!J4021</f>
        <v>0</v>
      </c>
      <c r="F37" s="14">
        <f>'[1]budget2017-18(District)'!M4021</f>
        <v>0</v>
      </c>
      <c r="G37" s="14">
        <f>'[1]State Budget 2018-19(P)'!G1683/100</f>
        <v>3.5801</v>
      </c>
      <c r="H37" s="14">
        <f>'[1]State Budget 2018-19(P)'!J1683/100</f>
        <v>1.13</v>
      </c>
      <c r="I37" s="14">
        <f>'[1]State Budget 2018-19(P)'!M1683/100</f>
        <v>0.6127</v>
      </c>
      <c r="J37" s="14" t="e">
        <f>'[1]CSS Budget 2019-20(P)'!#REF!/100</f>
        <v>#REF!</v>
      </c>
      <c r="K37" s="14" t="e">
        <f>'[1]CSS Budget 2019-20(P)'!#REF!/100</f>
        <v>#REF!</v>
      </c>
      <c r="L37" s="14" t="e">
        <f>'[1]CSS Budget 2019-20(P)'!#REF!/100</f>
        <v>#REF!</v>
      </c>
      <c r="M37" s="14"/>
      <c r="N37" s="14"/>
      <c r="O37" s="14"/>
      <c r="P37" s="15">
        <f>'[1]sumary(MainCRORE)'!M40</f>
        <v>3.5801</v>
      </c>
      <c r="Q37" s="15">
        <f>'[1]sumary(MainCRORE)'!N40</f>
        <v>1.13</v>
      </c>
      <c r="R37" s="15">
        <f>'[1]sumary(MainCRORE)'!O40</f>
        <v>0.6127</v>
      </c>
      <c r="S37" s="16">
        <f t="shared" si="0"/>
        <v>31.563364151839334</v>
      </c>
      <c r="T37" s="16">
        <f t="shared" si="0"/>
        <v>54.221238938053105</v>
      </c>
    </row>
    <row r="38" spans="2:20" ht="25.5" customHeight="1">
      <c r="B38" s="17">
        <v>34</v>
      </c>
      <c r="C38" s="13" t="s">
        <v>50</v>
      </c>
      <c r="D38" s="14">
        <f>'[1]budget2017-18(District)'!G4022</f>
        <v>0</v>
      </c>
      <c r="E38" s="14">
        <f>'[1]budget2017-18(District)'!J4022</f>
        <v>0</v>
      </c>
      <c r="F38" s="14">
        <f>'[1]budget2017-18(District)'!M4022</f>
        <v>0</v>
      </c>
      <c r="G38" s="14">
        <f>'[1]State Budget 2018-19(P)'!G1684/100</f>
        <v>219.83629999999997</v>
      </c>
      <c r="H38" s="14">
        <f>'[1]State Budget 2018-19(P)'!J1684/100</f>
        <v>202.90509999999998</v>
      </c>
      <c r="I38" s="14">
        <f>'[1]State Budget 2018-19(P)'!M1684/100</f>
        <v>176.96970000000002</v>
      </c>
      <c r="J38" s="14">
        <f>'[1]CSS Budget 2019-20(P)'!G486/100</f>
        <v>21.3131</v>
      </c>
      <c r="K38" s="14">
        <f>'[1]CSS Budget 2019-20(P)'!N486/100</f>
        <v>0</v>
      </c>
      <c r="L38" s="14">
        <f>'[1]CSS Budget 2019-20(P)'!U486/100</f>
        <v>0</v>
      </c>
      <c r="M38" s="14" t="e">
        <f>'[1]budget2018-19EAP(Scheme)'!#REF!</f>
        <v>#REF!</v>
      </c>
      <c r="N38" s="14" t="e">
        <f>'[1]budget2018-19EAP(Scheme)'!#REF!</f>
        <v>#REF!</v>
      </c>
      <c r="O38" s="14" t="e">
        <f>'[1]budget2018-19EAP(Scheme)'!#REF!</f>
        <v>#REF!</v>
      </c>
      <c r="P38" s="15">
        <f>'[1]sumary(MainCRORE)'!M41</f>
        <v>241.14939999999996</v>
      </c>
      <c r="Q38" s="15">
        <f>'[1]sumary(MainCRORE)'!N41</f>
        <v>202.90509999999998</v>
      </c>
      <c r="R38" s="15">
        <f>'[1]sumary(MainCRORE)'!O41</f>
        <v>176.96970000000002</v>
      </c>
      <c r="S38" s="16">
        <f t="shared" si="0"/>
        <v>84.14082722163107</v>
      </c>
      <c r="T38" s="16">
        <f t="shared" si="0"/>
        <v>87.21796544295832</v>
      </c>
    </row>
    <row r="39" spans="2:20" ht="25.5" customHeight="1">
      <c r="B39" s="12">
        <v>35</v>
      </c>
      <c r="C39" s="13" t="s">
        <v>51</v>
      </c>
      <c r="D39" s="14">
        <f>'[1]budget2017-18(District)'!G4023</f>
        <v>0</v>
      </c>
      <c r="E39" s="14">
        <f>'[1]budget2017-18(District)'!J4023</f>
        <v>0</v>
      </c>
      <c r="F39" s="14">
        <f>'[1]budget2017-18(District)'!M4023</f>
        <v>0</v>
      </c>
      <c r="G39" s="14">
        <f>'[1]State Budget 2018-19(P)'!G1685/100</f>
        <v>48.430200000000006</v>
      </c>
      <c r="H39" s="14">
        <f>'[1]State Budget 2018-19(P)'!J1685/100</f>
        <v>44.050399999999996</v>
      </c>
      <c r="I39" s="14">
        <f>'[1]State Budget 2018-19(P)'!M1685/100</f>
        <v>37.983700000000006</v>
      </c>
      <c r="J39" s="14">
        <f>'[1]CSS Budget 2019-20(P)'!G487/100</f>
        <v>13.3801</v>
      </c>
      <c r="K39" s="14">
        <f>'[1]CSS Budget 2019-20(P)'!N487/100</f>
        <v>0.2848</v>
      </c>
      <c r="L39" s="14">
        <f>'[1]CSS Budget 2019-20(P)'!U487/100</f>
        <v>0.16879999999999998</v>
      </c>
      <c r="M39" s="14"/>
      <c r="N39" s="14"/>
      <c r="O39" s="14"/>
      <c r="P39" s="15">
        <f>'[1]sumary(MainCRORE)'!M42</f>
        <v>61.810300000000005</v>
      </c>
      <c r="Q39" s="15">
        <f>'[1]sumary(MainCRORE)'!N42</f>
        <v>44.33519999999999</v>
      </c>
      <c r="R39" s="15">
        <f>'[1]sumary(MainCRORE)'!O42</f>
        <v>38.1525</v>
      </c>
      <c r="S39" s="16">
        <f t="shared" si="0"/>
        <v>71.72785118337882</v>
      </c>
      <c r="T39" s="16">
        <f t="shared" si="0"/>
        <v>86.05464732312025</v>
      </c>
    </row>
    <row r="40" spans="2:20" ht="25.5" customHeight="1">
      <c r="B40" s="17">
        <v>36</v>
      </c>
      <c r="C40" s="13" t="s">
        <v>52</v>
      </c>
      <c r="D40" s="14">
        <f>'[1]budget2017-18(District)'!G4024</f>
        <v>0</v>
      </c>
      <c r="E40" s="14">
        <f>'[1]budget2017-18(District)'!J4024</f>
        <v>0</v>
      </c>
      <c r="F40" s="14">
        <f>'[1]budget2017-18(District)'!M4024</f>
        <v>0</v>
      </c>
      <c r="G40" s="14">
        <f>'[1]State Budget 2018-19(P)'!G1686/100</f>
        <v>109.85799999999999</v>
      </c>
      <c r="H40" s="14">
        <f>'[1]State Budget 2018-19(P)'!J1686/100</f>
        <v>107.3281</v>
      </c>
      <c r="I40" s="14">
        <f>'[1]State Budget 2018-19(P)'!M1686/100</f>
        <v>62.4045</v>
      </c>
      <c r="J40" s="14">
        <f>'[1]CSS Budget 2019-20(P)'!G488/100</f>
        <v>40</v>
      </c>
      <c r="K40" s="14">
        <f>'[1]CSS Budget 2019-20(P)'!N488/100</f>
        <v>0</v>
      </c>
      <c r="L40" s="14">
        <f>'[1]CSS Budget 2019-20(P)'!U488/100</f>
        <v>0</v>
      </c>
      <c r="M40" s="14"/>
      <c r="N40" s="14"/>
      <c r="O40" s="14"/>
      <c r="P40" s="15">
        <f>'[1]sumary(MainCRORE)'!M43</f>
        <v>149.858</v>
      </c>
      <c r="Q40" s="15">
        <f>'[1]sumary(MainCRORE)'!N43</f>
        <v>107.3281</v>
      </c>
      <c r="R40" s="15">
        <f>'[1]sumary(MainCRORE)'!O43</f>
        <v>62.4045</v>
      </c>
      <c r="S40" s="16">
        <f t="shared" si="0"/>
        <v>71.6198668072442</v>
      </c>
      <c r="T40" s="16">
        <f t="shared" si="0"/>
        <v>58.14367346482421</v>
      </c>
    </row>
    <row r="41" spans="2:20" ht="25.5" customHeight="1">
      <c r="B41" s="12">
        <v>37</v>
      </c>
      <c r="C41" s="13" t="s">
        <v>53</v>
      </c>
      <c r="D41" s="14">
        <f>'[1]budget2017-18(District)'!G4025</f>
        <v>0</v>
      </c>
      <c r="E41" s="14">
        <f>'[1]budget2017-18(District)'!J4025</f>
        <v>0</v>
      </c>
      <c r="F41" s="14">
        <f>'[1]budget2017-18(District)'!M4025</f>
        <v>0</v>
      </c>
      <c r="G41" s="14">
        <f>'[1]State Budget 2018-19(P)'!G1687/100</f>
        <v>51.2692</v>
      </c>
      <c r="H41" s="14">
        <f>'[1]State Budget 2018-19(P)'!J1687/100</f>
        <v>40.575</v>
      </c>
      <c r="I41" s="14">
        <f>'[1]State Budget 2018-19(P)'!M1687/100</f>
        <v>33.703199999999995</v>
      </c>
      <c r="J41" s="14">
        <f>'[1]CSS Budget 2019-20(P)'!G489/100</f>
        <v>4.2025</v>
      </c>
      <c r="K41" s="14">
        <f>'[1]CSS Budget 2019-20(P)'!N489/100</f>
        <v>0.2025</v>
      </c>
      <c r="L41" s="14">
        <f>'[1]CSS Budget 2019-20(P)'!U489/100</f>
        <v>0</v>
      </c>
      <c r="M41" s="14"/>
      <c r="N41" s="14"/>
      <c r="O41" s="14"/>
      <c r="P41" s="15">
        <f>'[1]sumary(MainCRORE)'!M44</f>
        <v>55.4717</v>
      </c>
      <c r="Q41" s="15">
        <f>'[1]sumary(MainCRORE)'!N44</f>
        <v>40.7775</v>
      </c>
      <c r="R41" s="15">
        <f>'[1]sumary(MainCRORE)'!O44</f>
        <v>33.703199999999995</v>
      </c>
      <c r="S41" s="16">
        <f t="shared" si="0"/>
        <v>73.5104566833178</v>
      </c>
      <c r="T41" s="16">
        <f t="shared" si="0"/>
        <v>82.65146220342099</v>
      </c>
    </row>
    <row r="42" spans="2:20" ht="25.5" customHeight="1">
      <c r="B42" s="17">
        <v>38</v>
      </c>
      <c r="C42" s="13" t="s">
        <v>54</v>
      </c>
      <c r="D42" s="14">
        <f>'[1]budget2017-18(District)'!G4026</f>
        <v>0</v>
      </c>
      <c r="E42" s="14">
        <f>'[1]budget2017-18(District)'!J4026</f>
        <v>0</v>
      </c>
      <c r="F42" s="14">
        <f>'[1]budget2017-18(District)'!M4026</f>
        <v>0</v>
      </c>
      <c r="G42" s="14">
        <f>'[1]State Budget 2018-19(P)'!G1688/100</f>
        <v>1175.1071</v>
      </c>
      <c r="H42" s="14">
        <f>'[1]State Budget 2018-19(P)'!J1688/100</f>
        <v>1044.0932</v>
      </c>
      <c r="I42" s="14">
        <f>'[1]State Budget 2018-19(P)'!M1688/100</f>
        <v>926.8192000000001</v>
      </c>
      <c r="J42" s="14">
        <f>'[1]CSS Budget 2019-20(P)'!G490/100</f>
        <v>614.9839</v>
      </c>
      <c r="K42" s="14">
        <f>'[1]CSS Budget 2019-20(P)'!N490/100</f>
        <v>460.82179999999994</v>
      </c>
      <c r="L42" s="14">
        <f>'[1]CSS Budget 2019-20(P)'!U490/100</f>
        <v>436.0773999999999</v>
      </c>
      <c r="M42" s="14">
        <f>'[1]budget2018-19EAP(Scheme)'!O39/100</f>
        <v>76</v>
      </c>
      <c r="N42" s="14">
        <f>'[1]budget2018-19EAP(Scheme)'!R39/100</f>
        <v>17.1</v>
      </c>
      <c r="O42" s="14">
        <f>'[1]budget2018-19EAP(Scheme)'!AD39/100</f>
        <v>17.1</v>
      </c>
      <c r="P42" s="15">
        <f>'[1]sumary(MainCRORE)'!M45</f>
        <v>1866.091</v>
      </c>
      <c r="Q42" s="15">
        <f>'[1]sumary(MainCRORE)'!N45</f>
        <v>1522.0149999999999</v>
      </c>
      <c r="R42" s="15">
        <f>'[1]sumary(MainCRORE)'!O45</f>
        <v>1379.9966</v>
      </c>
      <c r="S42" s="16">
        <f t="shared" si="0"/>
        <v>81.56167089386315</v>
      </c>
      <c r="T42" s="16">
        <f t="shared" si="0"/>
        <v>90.66905385295152</v>
      </c>
    </row>
    <row r="43" spans="2:20" ht="25.5" customHeight="1">
      <c r="B43" s="12">
        <v>39</v>
      </c>
      <c r="C43" s="13" t="s">
        <v>55</v>
      </c>
      <c r="D43" s="14">
        <f>'[1]budget2017-18(District)'!G4027</f>
        <v>0</v>
      </c>
      <c r="E43" s="14">
        <f>'[1]budget2017-18(District)'!J4027</f>
        <v>0</v>
      </c>
      <c r="F43" s="14">
        <f>'[1]budget2017-18(District)'!M4027</f>
        <v>0</v>
      </c>
      <c r="G43" s="14">
        <f>'[1]State Budget 2018-19(P)'!G1689/100</f>
        <v>388.44630000000006</v>
      </c>
      <c r="H43" s="14">
        <f>'[1]State Budget 2018-19(P)'!J1689/100</f>
        <v>335.44610000000006</v>
      </c>
      <c r="I43" s="14">
        <f>'[1]State Budget 2018-19(P)'!M1689/100</f>
        <v>277.53209999999996</v>
      </c>
      <c r="J43" s="14">
        <f>'[1]CSS Budget 2019-20(P)'!G491/100</f>
        <v>47.336499999999994</v>
      </c>
      <c r="K43" s="14">
        <f>'[1]CSS Budget 2019-20(P)'!N491/100</f>
        <v>18.3977</v>
      </c>
      <c r="L43" s="14">
        <f>'[1]CSS Budget 2019-20(P)'!U491/100</f>
        <v>14.2898</v>
      </c>
      <c r="M43" s="14"/>
      <c r="N43" s="14"/>
      <c r="O43" s="14"/>
      <c r="P43" s="15">
        <f>'[1]sumary(MainCRORE)'!M46</f>
        <v>435.78280000000007</v>
      </c>
      <c r="Q43" s="15">
        <f>'[1]sumary(MainCRORE)'!N46</f>
        <v>353.84380000000004</v>
      </c>
      <c r="R43" s="15">
        <f>'[1]sumary(MainCRORE)'!O46</f>
        <v>291.82189999999997</v>
      </c>
      <c r="S43" s="16">
        <f t="shared" si="0"/>
        <v>81.19728451880157</v>
      </c>
      <c r="T43" s="16">
        <f t="shared" si="0"/>
        <v>82.47195513952765</v>
      </c>
    </row>
    <row r="44" spans="2:20" ht="25.5" customHeight="1">
      <c r="B44" s="17">
        <v>40</v>
      </c>
      <c r="C44" s="13" t="s">
        <v>56</v>
      </c>
      <c r="D44" s="14">
        <f>'[1]budget2017-18(District)'!G4028</f>
        <v>0</v>
      </c>
      <c r="E44" s="14">
        <f>'[1]budget2017-18(District)'!J4028</f>
        <v>0</v>
      </c>
      <c r="F44" s="14">
        <f>'[1]budget2017-18(District)'!M4028</f>
        <v>0</v>
      </c>
      <c r="G44" s="14">
        <f>'[1]State Budget 2018-19(P)'!G1690/100</f>
        <v>35.4633</v>
      </c>
      <c r="H44" s="14">
        <f>'[1]State Budget 2018-19(P)'!J1690/100</f>
        <v>34.8613</v>
      </c>
      <c r="I44" s="14">
        <f>'[1]State Budget 2018-19(P)'!M1690/100</f>
        <v>32.9258</v>
      </c>
      <c r="J44" s="14" t="e">
        <f>'[1]CSS Budget 2019-20(P)'!#REF!/100</f>
        <v>#REF!</v>
      </c>
      <c r="K44" s="14" t="e">
        <f>'[1]CSS Budget 2019-20(P)'!#REF!/100</f>
        <v>#REF!</v>
      </c>
      <c r="L44" s="14" t="e">
        <f>'[1]CSS Budget 2019-20(P)'!#REF!/100</f>
        <v>#REF!</v>
      </c>
      <c r="M44" s="14"/>
      <c r="N44" s="14"/>
      <c r="O44" s="14"/>
      <c r="P44" s="15">
        <f>'[1]sumary(MainCRORE)'!M47</f>
        <v>36.104299999999995</v>
      </c>
      <c r="Q44" s="15">
        <f>'[1]sumary(MainCRORE)'!N47</f>
        <v>35.5023</v>
      </c>
      <c r="R44" s="15">
        <f>'[1]sumary(MainCRORE)'!O47</f>
        <v>33.042500000000004</v>
      </c>
      <c r="S44" s="16">
        <f t="shared" si="0"/>
        <v>98.33260858124933</v>
      </c>
      <c r="T44" s="16">
        <f t="shared" si="0"/>
        <v>93.07143480844906</v>
      </c>
    </row>
    <row r="45" spans="2:20" ht="25.5" customHeight="1">
      <c r="B45" s="12">
        <v>41</v>
      </c>
      <c r="C45" s="13" t="s">
        <v>57</v>
      </c>
      <c r="D45" s="14">
        <f>'[1]budget2017-18(District)'!G4029</f>
        <v>0</v>
      </c>
      <c r="E45" s="14">
        <f>'[1]budget2017-18(District)'!J4029</f>
        <v>0</v>
      </c>
      <c r="F45" s="14">
        <f>'[1]budget2017-18(District)'!M4029</f>
        <v>0</v>
      </c>
      <c r="G45" s="14">
        <f>'[1]State Budget 2018-19(P)'!G1691/100</f>
        <v>242.0358</v>
      </c>
      <c r="H45" s="14">
        <f>'[1]State Budget 2018-19(P)'!J1691/100</f>
        <v>237.3425</v>
      </c>
      <c r="I45" s="14">
        <f>'[1]State Budget 2018-19(P)'!M1691/100</f>
        <v>233.48170000000005</v>
      </c>
      <c r="J45" s="14">
        <f>'[1]CSS Budget 2019-20(P)'!G492/100</f>
        <v>30</v>
      </c>
      <c r="K45" s="14">
        <f>'[1]CSS Budget 2019-20(P)'!N492/100</f>
        <v>3.5145</v>
      </c>
      <c r="L45" s="14">
        <f>'[1]CSS Budget 2019-20(P)'!U492/100</f>
        <v>3.5145</v>
      </c>
      <c r="M45" s="14"/>
      <c r="N45" s="14"/>
      <c r="O45" s="14"/>
      <c r="P45" s="15">
        <f>'[1]sumary(MainCRORE)'!M48</f>
        <v>272.0358</v>
      </c>
      <c r="Q45" s="15">
        <f>'[1]sumary(MainCRORE)'!N48</f>
        <v>240.857</v>
      </c>
      <c r="R45" s="15">
        <f>'[1]sumary(MainCRORE)'!O48</f>
        <v>236.99620000000004</v>
      </c>
      <c r="S45" s="16">
        <f t="shared" si="0"/>
        <v>88.53871438979722</v>
      </c>
      <c r="T45" s="16">
        <f t="shared" si="0"/>
        <v>98.39705717500428</v>
      </c>
    </row>
    <row r="46" spans="2:20" ht="25.5" customHeight="1">
      <c r="B46" s="17">
        <v>42</v>
      </c>
      <c r="C46" s="13" t="s">
        <v>58</v>
      </c>
      <c r="D46" s="14">
        <f>'[1]budget2017-18(District)'!G4030</f>
        <v>0</v>
      </c>
      <c r="E46" s="14">
        <f>'[1]budget2017-18(District)'!J4030</f>
        <v>0</v>
      </c>
      <c r="F46" s="14">
        <f>'[1]budget2017-18(District)'!M4030</f>
        <v>0</v>
      </c>
      <c r="G46" s="14">
        <f>'[1]State Budget 2018-19(P)'!G1692/100</f>
        <v>746.8864</v>
      </c>
      <c r="H46" s="14">
        <f>'[1]State Budget 2018-19(P)'!J1692/100</f>
        <v>697.0151999999999</v>
      </c>
      <c r="I46" s="14">
        <f>'[1]State Budget 2018-19(P)'!M1692/100</f>
        <v>520.7606000000001</v>
      </c>
      <c r="J46" s="14">
        <f>'[1]CSS Budget 2019-20(P)'!G494/100</f>
        <v>263.20050000000003</v>
      </c>
      <c r="K46" s="14">
        <f>'[1]CSS Budget 2019-20(P)'!N494/100</f>
        <v>230.5097</v>
      </c>
      <c r="L46" s="14">
        <f>'[1]CSS Budget 2019-20(P)'!U494/100</f>
        <v>107.96310000000001</v>
      </c>
      <c r="M46" s="14">
        <f>'[1]budget2018-19EAP(Scheme)'!O43/100</f>
        <v>237.00009999999997</v>
      </c>
      <c r="N46" s="14">
        <f>'[1]budget2018-19EAP(Scheme)'!R43/100</f>
        <v>96.0675</v>
      </c>
      <c r="O46" s="14">
        <f>'[1]budget2018-19EAP(Scheme)'!AD43/100</f>
        <v>37.4854</v>
      </c>
      <c r="P46" s="15">
        <f>'[1]sumary(MainCRORE)'!M49</f>
        <v>1247.087</v>
      </c>
      <c r="Q46" s="15">
        <f>'[1]sumary(MainCRORE)'!N49</f>
        <v>1023.5923999999999</v>
      </c>
      <c r="R46" s="15">
        <f>'[1]sumary(MainCRORE)'!O49</f>
        <v>666.2091000000001</v>
      </c>
      <c r="S46" s="16">
        <f t="shared" si="0"/>
        <v>82.07866812820596</v>
      </c>
      <c r="T46" s="16">
        <f t="shared" si="0"/>
        <v>65.08538945775683</v>
      </c>
    </row>
    <row r="47" spans="2:20" ht="25.5" customHeight="1">
      <c r="B47" s="12">
        <v>43</v>
      </c>
      <c r="C47" s="13" t="s">
        <v>59</v>
      </c>
      <c r="D47" s="14">
        <f>'[1]budget2017-18(District)'!G4031</f>
        <v>0</v>
      </c>
      <c r="E47" s="14">
        <f>'[1]budget2017-18(District)'!J4031</f>
        <v>0</v>
      </c>
      <c r="F47" s="14">
        <f>'[1]budget2017-18(District)'!M4031</f>
        <v>0</v>
      </c>
      <c r="G47" s="14">
        <f>'[1]State Budget 2018-19(P)'!G1693/100</f>
        <v>58.8203</v>
      </c>
      <c r="H47" s="14">
        <f>'[1]State Budget 2018-19(P)'!J1693/100</f>
        <v>29.89</v>
      </c>
      <c r="I47" s="14">
        <f>'[1]State Budget 2018-19(P)'!M1693/100</f>
        <v>27.9816</v>
      </c>
      <c r="J47" s="14">
        <f>'[1]CSS Budget 2019-20(P)'!G495/100</f>
        <v>733.8400999999999</v>
      </c>
      <c r="K47" s="14">
        <f>'[1]CSS Budget 2019-20(P)'!N495/100</f>
        <v>302.6658</v>
      </c>
      <c r="L47" s="14">
        <f>'[1]CSS Budget 2019-20(P)'!U495/100</f>
        <v>302.6658</v>
      </c>
      <c r="M47" s="14">
        <f>'[1]budget2018-19EAP(Scheme)'!O45/100</f>
        <v>47</v>
      </c>
      <c r="N47" s="14">
        <f>'[1]budget2018-19EAP(Scheme)'!R45/100</f>
        <v>22.5</v>
      </c>
      <c r="O47" s="14">
        <f>'[1]budget2018-19EAP(Scheme)'!AD45/100</f>
        <v>15.59</v>
      </c>
      <c r="P47" s="15">
        <f>'[1]sumary(MainCRORE)'!M50</f>
        <v>839.6603999999999</v>
      </c>
      <c r="Q47" s="15">
        <f>'[1]sumary(MainCRORE)'!N50</f>
        <v>355.0558</v>
      </c>
      <c r="R47" s="15">
        <f>'[1]sumary(MainCRORE)'!O50</f>
        <v>346.2374</v>
      </c>
      <c r="S47" s="16">
        <f t="shared" si="0"/>
        <v>42.285643100472534</v>
      </c>
      <c r="T47" s="16">
        <f t="shared" si="0"/>
        <v>97.51633405228137</v>
      </c>
    </row>
    <row r="48" spans="2:20" ht="25.5" customHeight="1">
      <c r="B48" s="17">
        <v>44</v>
      </c>
      <c r="C48" s="13" t="s">
        <v>60</v>
      </c>
      <c r="D48" s="14">
        <f>'[1]budget2017-18(District)'!G4032</f>
        <v>0</v>
      </c>
      <c r="E48" s="14">
        <f>'[1]budget2017-18(District)'!J4032</f>
        <v>0</v>
      </c>
      <c r="F48" s="14">
        <f>'[1]budget2017-18(District)'!M4032</f>
        <v>0</v>
      </c>
      <c r="G48" s="14">
        <f>'[1]State Budget 2018-19(P)'!G1694/100</f>
        <v>142.2934</v>
      </c>
      <c r="H48" s="14">
        <f>'[1]State Budget 2018-19(P)'!J1694/100</f>
        <v>24.255800000000004</v>
      </c>
      <c r="I48" s="14">
        <f>'[1]State Budget 2018-19(P)'!M1694/100</f>
        <v>11.675699999999999</v>
      </c>
      <c r="J48" s="14" t="e">
        <f>'[1]CSS Budget 2019-20(P)'!#REF!/100</f>
        <v>#REF!</v>
      </c>
      <c r="K48" s="14" t="e">
        <f>'[1]CSS Budget 2019-20(P)'!#REF!/100</f>
        <v>#REF!</v>
      </c>
      <c r="L48" s="14" t="e">
        <f>'[1]CSS Budget 2019-20(P)'!#REF!/100</f>
        <v>#REF!</v>
      </c>
      <c r="M48" s="14"/>
      <c r="N48" s="14"/>
      <c r="O48" s="14"/>
      <c r="P48" s="15">
        <f>'[1]sumary(MainCRORE)'!M51</f>
        <v>142.2934</v>
      </c>
      <c r="Q48" s="15">
        <f>'[1]sumary(MainCRORE)'!N51</f>
        <v>24.255800000000004</v>
      </c>
      <c r="R48" s="15">
        <f>'[1]sumary(MainCRORE)'!O51</f>
        <v>11.675699999999999</v>
      </c>
      <c r="S48" s="16">
        <f t="shared" si="0"/>
        <v>17.04632822042344</v>
      </c>
      <c r="T48" s="16">
        <f t="shared" si="0"/>
        <v>48.135703625524606</v>
      </c>
    </row>
    <row r="49" spans="2:20" ht="25.5" customHeight="1">
      <c r="B49" s="12">
        <v>45</v>
      </c>
      <c r="C49" s="13" t="s">
        <v>61</v>
      </c>
      <c r="D49" s="14">
        <f>'[1]budget2017-18(District)'!G4033</f>
        <v>0</v>
      </c>
      <c r="E49" s="14">
        <f>'[1]budget2017-18(District)'!J4033</f>
        <v>0</v>
      </c>
      <c r="F49" s="14">
        <f>'[1]budget2017-18(District)'!M4033</f>
        <v>0</v>
      </c>
      <c r="G49" s="14">
        <f>'[1]State Budget 2018-19(P)'!G1695/100</f>
        <v>77.123</v>
      </c>
      <c r="H49" s="14">
        <f>'[1]State Budget 2018-19(P)'!J1695/100</f>
        <v>74.886</v>
      </c>
      <c r="I49" s="14">
        <f>'[1]State Budget 2018-19(P)'!M1695/100</f>
        <v>56.39539999999999</v>
      </c>
      <c r="J49" s="14" t="e">
        <f>'[1]CSS Budget 2019-20(P)'!#REF!/100</f>
        <v>#REF!</v>
      </c>
      <c r="K49" s="14" t="e">
        <f>'[1]CSS Budget 2019-20(P)'!#REF!/100</f>
        <v>#REF!</v>
      </c>
      <c r="L49" s="14" t="e">
        <f>'[1]CSS Budget 2019-20(P)'!#REF!/100</f>
        <v>#REF!</v>
      </c>
      <c r="M49" s="14"/>
      <c r="N49" s="14"/>
      <c r="O49" s="14"/>
      <c r="P49" s="15">
        <f>'[1]sumary(MainCRORE)'!M52</f>
        <v>77.123</v>
      </c>
      <c r="Q49" s="15">
        <f>'[1]sumary(MainCRORE)'!N52</f>
        <v>74.886</v>
      </c>
      <c r="R49" s="15">
        <f>'[1]sumary(MainCRORE)'!O52</f>
        <v>56.39539999999999</v>
      </c>
      <c r="S49" s="16">
        <f t="shared" si="0"/>
        <v>97.09943855918468</v>
      </c>
      <c r="T49" s="16">
        <f t="shared" si="0"/>
        <v>75.30833533637795</v>
      </c>
    </row>
    <row r="50" spans="2:20" ht="25.5" customHeight="1">
      <c r="B50" s="17">
        <v>46</v>
      </c>
      <c r="C50" s="13" t="s">
        <v>62</v>
      </c>
      <c r="D50" s="14">
        <f>'[1]budget2017-18(District)'!G4039</f>
        <v>0</v>
      </c>
      <c r="E50" s="14">
        <f>'[1]budget2017-18(District)'!J4039</f>
        <v>0</v>
      </c>
      <c r="F50" s="14">
        <f>'[1]budget2017-18(District)'!M4039</f>
        <v>0</v>
      </c>
      <c r="G50" s="14">
        <f>'[1]State Budget 2018-19(P)'!G1701/100</f>
        <v>584.7898</v>
      </c>
      <c r="H50" s="14">
        <f>'[1]State Budget 2018-19(P)'!J1701/100</f>
        <v>579.8435</v>
      </c>
      <c r="I50" s="14">
        <f>'[1]State Budget 2018-19(P)'!M1701/100</f>
        <v>535.2543000000001</v>
      </c>
      <c r="J50" s="14">
        <f>'[1]CSS Budget 2019-20(P)'!G501/100</f>
        <v>107.9471</v>
      </c>
      <c r="K50" s="14">
        <f>'[1]CSS Budget 2019-20(P)'!N501/100</f>
        <v>80.0256</v>
      </c>
      <c r="L50" s="14">
        <f>'[1]CSS Budget 2019-20(P)'!U501/100</f>
        <v>76.6543</v>
      </c>
      <c r="M50" s="14"/>
      <c r="N50" s="14"/>
      <c r="O50" s="14"/>
      <c r="P50" s="15">
        <f>'[1]sumary(MainCRORE)'!M59</f>
        <v>1658.6612999999998</v>
      </c>
      <c r="Q50" s="15">
        <f>'[1]sumary(MainCRORE)'!N59</f>
        <v>1357.7268</v>
      </c>
      <c r="R50" s="15">
        <f>'[1]sumary(MainCRORE)'!O59</f>
        <v>1187.3608</v>
      </c>
      <c r="S50" s="16">
        <f t="shared" si="0"/>
        <v>81.85678414273005</v>
      </c>
      <c r="T50" s="16">
        <f t="shared" si="0"/>
        <v>87.4521148142616</v>
      </c>
    </row>
    <row r="51" spans="2:20" ht="25.5" customHeight="1">
      <c r="B51" s="12">
        <v>47</v>
      </c>
      <c r="C51" s="13" t="s">
        <v>63</v>
      </c>
      <c r="D51" s="14">
        <f>'[1]budget2017-18(District)'!G4040</f>
        <v>0</v>
      </c>
      <c r="E51" s="14">
        <f>'[1]budget2017-18(District)'!J4040</f>
        <v>0</v>
      </c>
      <c r="F51" s="14">
        <f>'[1]budget2017-18(District)'!M4040</f>
        <v>0</v>
      </c>
      <c r="G51" s="14">
        <f>'[1]State Budget 2018-19(P)'!G1702/100</f>
        <v>39.1916</v>
      </c>
      <c r="H51" s="14">
        <f>'[1]State Budget 2018-19(P)'!J1702/100</f>
        <v>22.108400000000003</v>
      </c>
      <c r="I51" s="14">
        <f>'[1]State Budget 2018-19(P)'!M1702/100</f>
        <v>20.7143</v>
      </c>
      <c r="J51" s="14">
        <f>'[1]CSS Budget 2019-20(P)'!G502/100</f>
        <v>27.3802</v>
      </c>
      <c r="K51" s="14">
        <f>'[1]CSS Budget 2019-20(P)'!N502/100</f>
        <v>21.813500000000005</v>
      </c>
      <c r="L51" s="14">
        <f>'[1]CSS Budget 2019-20(P)'!U502/100</f>
        <v>21.79</v>
      </c>
      <c r="M51" s="14"/>
      <c r="N51" s="14"/>
      <c r="O51" s="14"/>
      <c r="P51" s="15">
        <f>'[1]sumary(MainCRORE)'!M60</f>
        <v>66.5718</v>
      </c>
      <c r="Q51" s="15">
        <f>'[1]sumary(MainCRORE)'!N60</f>
        <v>43.92190000000001</v>
      </c>
      <c r="R51" s="15">
        <f>'[1]sumary(MainCRORE)'!O60</f>
        <v>42.5043</v>
      </c>
      <c r="S51" s="16">
        <f t="shared" si="0"/>
        <v>65.97673489375383</v>
      </c>
      <c r="T51" s="16">
        <f t="shared" si="0"/>
        <v>96.77245292211857</v>
      </c>
    </row>
    <row r="52" spans="2:20" ht="25.5" customHeight="1">
      <c r="B52" s="17">
        <v>48</v>
      </c>
      <c r="C52" s="13" t="s">
        <v>64</v>
      </c>
      <c r="D52" s="14">
        <f>'[1]budget2017-18(District)'!G4041</f>
        <v>0</v>
      </c>
      <c r="E52" s="14">
        <f>'[1]budget2017-18(District)'!J4041</f>
        <v>0</v>
      </c>
      <c r="F52" s="14">
        <f>'[1]budget2017-18(District)'!M4041</f>
        <v>0</v>
      </c>
      <c r="G52" s="14">
        <f>'[1]State Budget 2018-19(P)'!G1703/100</f>
        <v>44.801</v>
      </c>
      <c r="H52" s="14">
        <f>'[1]State Budget 2018-19(P)'!J1703/100</f>
        <v>41.202600000000004</v>
      </c>
      <c r="I52" s="14">
        <f>'[1]State Budget 2018-19(P)'!M1703/100</f>
        <v>34.9168</v>
      </c>
      <c r="J52" s="14" t="e">
        <f>'[1]CSS Budget 2019-20(P)'!#REF!/100</f>
        <v>#REF!</v>
      </c>
      <c r="K52" s="14" t="e">
        <f>'[1]CSS Budget 2019-20(P)'!#REF!/100</f>
        <v>#REF!</v>
      </c>
      <c r="L52" s="14" t="e">
        <f>'[1]CSS Budget 2019-20(P)'!#REF!/100</f>
        <v>#REF!</v>
      </c>
      <c r="M52" s="14"/>
      <c r="N52" s="14"/>
      <c r="O52" s="14"/>
      <c r="P52" s="15">
        <f>'[1]sumary(MainCRORE)'!M61</f>
        <v>44.801</v>
      </c>
      <c r="Q52" s="15">
        <f>'[1]sumary(MainCRORE)'!N61</f>
        <v>41.202600000000004</v>
      </c>
      <c r="R52" s="15">
        <f>'[1]sumary(MainCRORE)'!O61</f>
        <v>34.9168</v>
      </c>
      <c r="S52" s="16">
        <f t="shared" si="0"/>
        <v>91.96803642775832</v>
      </c>
      <c r="T52" s="16">
        <f t="shared" si="0"/>
        <v>84.74416663026119</v>
      </c>
    </row>
    <row r="53" spans="2:20" ht="39.75" customHeight="1">
      <c r="B53" s="12">
        <v>49</v>
      </c>
      <c r="C53" s="13" t="s">
        <v>65</v>
      </c>
      <c r="D53" s="14">
        <f>'[1]budget2017-18(District)'!G4042</f>
        <v>0</v>
      </c>
      <c r="E53" s="14">
        <f>'[1]budget2017-18(District)'!J4042</f>
        <v>0</v>
      </c>
      <c r="F53" s="14">
        <f>'[1]budget2017-18(District)'!M4042</f>
        <v>0</v>
      </c>
      <c r="G53" s="14">
        <f>'[1]State Budget 2018-19(P)'!G1704/100</f>
        <v>290.1051</v>
      </c>
      <c r="H53" s="14">
        <f>'[1]State Budget 2018-19(P)'!J1704/100</f>
        <v>289.49070000000006</v>
      </c>
      <c r="I53" s="14">
        <f>'[1]State Budget 2018-19(P)'!M1704/100</f>
        <v>224.672</v>
      </c>
      <c r="J53" s="14">
        <f>'[1]CSS Budget 2019-20(P)'!G503/100</f>
        <v>656.7732000000001</v>
      </c>
      <c r="K53" s="14">
        <f>'[1]CSS Budget 2019-20(P)'!N503/100</f>
        <v>386.3636</v>
      </c>
      <c r="L53" s="14">
        <f>'[1]CSS Budget 2019-20(P)'!U503/100</f>
        <v>368.23449999999997</v>
      </c>
      <c r="M53" s="14"/>
      <c r="N53" s="14"/>
      <c r="O53" s="14"/>
      <c r="P53" s="18">
        <f>'[1]sumary(MainCRORE)'!M62</f>
        <v>946.8783000000001</v>
      </c>
      <c r="Q53" s="18">
        <f>'[1]sumary(MainCRORE)'!N62</f>
        <v>675.8543000000001</v>
      </c>
      <c r="R53" s="18">
        <f>'[1]sumary(MainCRORE)'!O62</f>
        <v>592.9064999999999</v>
      </c>
      <c r="S53" s="19">
        <f t="shared" si="0"/>
        <v>71.37710305537681</v>
      </c>
      <c r="T53" s="16">
        <f t="shared" si="0"/>
        <v>87.72697014726397</v>
      </c>
    </row>
    <row r="54" spans="2:20" ht="25.5" customHeight="1">
      <c r="B54" s="17">
        <v>50</v>
      </c>
      <c r="C54" s="13" t="s">
        <v>66</v>
      </c>
      <c r="D54" s="14">
        <f>'[1]budget2017-18(District)'!G4043</f>
        <v>0</v>
      </c>
      <c r="E54" s="14">
        <f>'[1]budget2017-18(District)'!J4043</f>
        <v>0</v>
      </c>
      <c r="F54" s="14">
        <f>'[1]budget2017-18(District)'!M4043</f>
        <v>0</v>
      </c>
      <c r="G54" s="14">
        <f>'[1]State Budget 2018-19(P)'!G1705/100</f>
        <v>179.3635</v>
      </c>
      <c r="H54" s="14">
        <f>'[1]State Budget 2018-19(P)'!J1705/100</f>
        <v>125.03779999999999</v>
      </c>
      <c r="I54" s="14">
        <f>'[1]State Budget 2018-19(P)'!M1705/100</f>
        <v>63.829899999999995</v>
      </c>
      <c r="J54" s="14" t="e">
        <f>'[1]CSS Budget 2019-20(P)'!#REF!/100</f>
        <v>#REF!</v>
      </c>
      <c r="K54" s="14" t="e">
        <f>'[1]CSS Budget 2019-20(P)'!#REF!/100</f>
        <v>#REF!</v>
      </c>
      <c r="L54" s="14" t="e">
        <f>'[1]CSS Budget 2019-20(P)'!#REF!/100</f>
        <v>#REF!</v>
      </c>
      <c r="M54" s="14"/>
      <c r="N54" s="14"/>
      <c r="O54" s="14"/>
      <c r="P54" s="15">
        <f>'[1]sumary(MainCRORE)'!M63</f>
        <v>179.3635</v>
      </c>
      <c r="Q54" s="15">
        <f>'[1]sumary(MainCRORE)'!N63</f>
        <v>125.03779999999999</v>
      </c>
      <c r="R54" s="15">
        <f>'[1]sumary(MainCRORE)'!O63</f>
        <v>63.829899999999995</v>
      </c>
      <c r="S54" s="16">
        <f t="shared" si="0"/>
        <v>69.71195365835301</v>
      </c>
      <c r="T54" s="16">
        <f t="shared" si="0"/>
        <v>51.04848293875932</v>
      </c>
    </row>
    <row r="55" spans="2:20" ht="25.5" customHeight="1">
      <c r="B55" s="12">
        <v>51</v>
      </c>
      <c r="C55" s="13" t="s">
        <v>67</v>
      </c>
      <c r="D55" s="14">
        <f>'[1]budget2017-18(District)'!G4044</f>
        <v>0</v>
      </c>
      <c r="E55" s="14">
        <f>'[1]budget2017-18(District)'!J4044</f>
        <v>0</v>
      </c>
      <c r="F55" s="14">
        <f>'[1]budget2017-18(District)'!M4044</f>
        <v>0</v>
      </c>
      <c r="G55" s="14">
        <f>'[1]State Budget 2018-19(P)'!G1706/100</f>
        <v>14.3257</v>
      </c>
      <c r="H55" s="14">
        <f>'[1]State Budget 2018-19(P)'!J1706/100</f>
        <v>13.9108</v>
      </c>
      <c r="I55" s="14">
        <f>'[1]State Budget 2018-19(P)'!M1706/100</f>
        <v>12.008200000000002</v>
      </c>
      <c r="J55" s="14">
        <f>'[1]CSS Budget 2019-20(P)'!G505/100</f>
        <v>0.3552</v>
      </c>
      <c r="K55" s="14">
        <f>'[1]CSS Budget 2019-20(P)'!N505/100</f>
        <v>0.22940000000000002</v>
      </c>
      <c r="L55" s="14">
        <f>'[1]CSS Budget 2019-20(P)'!U505/100</f>
        <v>0.09</v>
      </c>
      <c r="M55" s="14"/>
      <c r="N55" s="14"/>
      <c r="O55" s="14"/>
      <c r="P55" s="15">
        <f>'[1]sumary(MainCRORE)'!M66</f>
        <v>277.77340000000004</v>
      </c>
      <c r="Q55" s="15">
        <f>'[1]sumary(MainCRORE)'!N66</f>
        <v>167.9225</v>
      </c>
      <c r="R55" s="15">
        <f>'[1]sumary(MainCRORE)'!O66</f>
        <v>145.21939999999998</v>
      </c>
      <c r="S55" s="16">
        <f t="shared" si="0"/>
        <v>60.45305274011118</v>
      </c>
      <c r="T55" s="16">
        <f t="shared" si="0"/>
        <v>86.48001310128181</v>
      </c>
    </row>
    <row r="56" spans="2:20" ht="25.5" customHeight="1">
      <c r="B56" s="17">
        <v>52</v>
      </c>
      <c r="C56" s="13" t="s">
        <v>68</v>
      </c>
      <c r="D56" s="14">
        <f>'[1]budget2017-18(District)'!G4046</f>
        <v>0</v>
      </c>
      <c r="E56" s="14">
        <f>'[1]budget2017-18(District)'!J4046</f>
        <v>0</v>
      </c>
      <c r="F56" s="14">
        <f>'[1]budget2017-18(District)'!M4046</f>
        <v>0</v>
      </c>
      <c r="G56" s="14">
        <f>'[1]State Budget 2018-19(P)'!G1708/100</f>
        <v>435.7179000000001</v>
      </c>
      <c r="H56" s="14">
        <f>'[1]State Budget 2018-19(P)'!J1708/100</f>
        <v>424.7513000000001</v>
      </c>
      <c r="I56" s="14">
        <f>'[1]State Budget 2018-19(P)'!M1708/100</f>
        <v>367.2683</v>
      </c>
      <c r="J56" s="14">
        <f>'[1]CSS Budget 2019-20(P)'!G506/100</f>
        <v>2.2451</v>
      </c>
      <c r="K56" s="14">
        <f>'[1]CSS Budget 2019-20(P)'!N506/100</f>
        <v>1.8774000000000002</v>
      </c>
      <c r="L56" s="14">
        <f>'[1]CSS Budget 2019-20(P)'!U506/100</f>
        <v>1.6538</v>
      </c>
      <c r="M56" s="14"/>
      <c r="N56" s="14"/>
      <c r="O56" s="14"/>
      <c r="P56" s="15">
        <f>'[1]sumary(MainCRORE)'!M67</f>
        <v>437.9630000000001</v>
      </c>
      <c r="Q56" s="15">
        <f>'[1]sumary(MainCRORE)'!N67</f>
        <v>426.62870000000015</v>
      </c>
      <c r="R56" s="15">
        <f>'[1]sumary(MainCRORE)'!O67</f>
        <v>368.9221</v>
      </c>
      <c r="S56" s="16">
        <f t="shared" si="0"/>
        <v>97.41204165648698</v>
      </c>
      <c r="T56" s="16">
        <f t="shared" si="0"/>
        <v>86.47381200561516</v>
      </c>
    </row>
    <row r="57" spans="2:20" ht="25.5" customHeight="1">
      <c r="B57" s="12">
        <v>53</v>
      </c>
      <c r="C57" s="13" t="s">
        <v>69</v>
      </c>
      <c r="D57" s="14">
        <f>'[1]budget2017-18(District)'!G4047</f>
        <v>0</v>
      </c>
      <c r="E57" s="14">
        <f>'[1]budget2017-18(District)'!J4047</f>
        <v>0</v>
      </c>
      <c r="F57" s="14">
        <f>'[1]budget2017-18(District)'!M4047</f>
        <v>0</v>
      </c>
      <c r="G57" s="14">
        <f>'[1]State Budget 2018-19(P)'!G1709/100</f>
        <v>277.95959999999997</v>
      </c>
      <c r="H57" s="14">
        <f>'[1]State Budget 2018-19(P)'!J1709/100</f>
        <v>269.4720999999999</v>
      </c>
      <c r="I57" s="14">
        <f>'[1]State Budget 2018-19(P)'!M1709/100</f>
        <v>206.34220000000002</v>
      </c>
      <c r="J57" s="14">
        <f>'[1]CSS Budget 2019-20(P)'!G399/100</f>
        <v>40.455</v>
      </c>
      <c r="K57" s="14">
        <f>'[1]CSS Budget 2019-20(P)'!N507/100</f>
        <v>17.965</v>
      </c>
      <c r="L57" s="14">
        <f>'[1]CSS Budget 2019-20(P)'!U507/100</f>
        <v>17.8312</v>
      </c>
      <c r="M57" s="14"/>
      <c r="N57" s="14"/>
      <c r="O57" s="14"/>
      <c r="P57" s="15">
        <f>'[1]sumary(MainCRORE)'!M68</f>
        <v>318.41459999999995</v>
      </c>
      <c r="Q57" s="15">
        <f>'[1]sumary(MainCRORE)'!N68</f>
        <v>287.4370999999999</v>
      </c>
      <c r="R57" s="15">
        <f>'[1]sumary(MainCRORE)'!O68</f>
        <v>224.17340000000002</v>
      </c>
      <c r="S57" s="16">
        <f t="shared" si="0"/>
        <v>90.27133177938447</v>
      </c>
      <c r="T57" s="16">
        <f t="shared" si="0"/>
        <v>77.99041946916391</v>
      </c>
    </row>
    <row r="58" spans="2:20" ht="25.5" customHeight="1">
      <c r="B58" s="17">
        <v>54</v>
      </c>
      <c r="C58" s="13" t="s">
        <v>70</v>
      </c>
      <c r="D58" s="14">
        <f>'[1]budget2017-18(District)'!G4048</f>
        <v>0</v>
      </c>
      <c r="E58" s="14">
        <f>'[1]budget2017-18(District)'!J4048</f>
        <v>0</v>
      </c>
      <c r="F58" s="14">
        <f>'[1]budget2017-18(District)'!M4048</f>
        <v>0</v>
      </c>
      <c r="G58" s="14">
        <f>'[1]State Budget 2018-19(P)'!G1710/100</f>
        <v>111.0932</v>
      </c>
      <c r="H58" s="14">
        <f>'[1]State Budget 2018-19(P)'!J1710/100</f>
        <v>71.2843</v>
      </c>
      <c r="I58" s="14">
        <f>'[1]State Budget 2018-19(P)'!M1710/100</f>
        <v>58.79859999999999</v>
      </c>
      <c r="J58" s="14">
        <f>'[1]CSS Budget 2019-20(P)'!G508/100</f>
        <v>489.10020000000003</v>
      </c>
      <c r="K58" s="14">
        <f>'[1]CSS Budget 2019-20(P)'!N508/100</f>
        <v>301.86469999999997</v>
      </c>
      <c r="L58" s="14">
        <f>'[1]CSS Budget 2019-20(P)'!U508/100</f>
        <v>242.34859999999998</v>
      </c>
      <c r="M58" s="14">
        <f>'[1]budget2018-19EAP(Scheme)'!O51/100</f>
        <v>377</v>
      </c>
      <c r="N58" s="14">
        <f>'[1]budget2018-19EAP(Scheme)'!R51/100</f>
        <v>189</v>
      </c>
      <c r="O58" s="14">
        <f>'[1]budget2018-19EAP(Scheme)'!AD51/100</f>
        <v>115.1792</v>
      </c>
      <c r="P58" s="15">
        <f>'[1]sumary(MainCRORE)'!M69</f>
        <v>977.1934</v>
      </c>
      <c r="Q58" s="15">
        <f>'[1]sumary(MainCRORE)'!N69</f>
        <v>562.149</v>
      </c>
      <c r="R58" s="15">
        <f>'[1]sumary(MainCRORE)'!O69</f>
        <v>416.3264</v>
      </c>
      <c r="S58" s="16">
        <f t="shared" si="0"/>
        <v>57.52689283411042</v>
      </c>
      <c r="T58" s="16">
        <f t="shared" si="0"/>
        <v>74.05979553463582</v>
      </c>
    </row>
    <row r="59" spans="2:20" ht="25.5" customHeight="1">
      <c r="B59" s="12">
        <v>55</v>
      </c>
      <c r="C59" s="13" t="s">
        <v>71</v>
      </c>
      <c r="D59" s="14">
        <f>'[1]budget2017-18(District)'!G4050</f>
        <v>0</v>
      </c>
      <c r="E59" s="14">
        <f>'[1]budget2017-18(District)'!J4050</f>
        <v>0</v>
      </c>
      <c r="F59" s="14">
        <f>'[1]budget2017-18(District)'!M4050</f>
        <v>0</v>
      </c>
      <c r="G59" s="14" t="e">
        <f>'[1]State Budget 2018-19(P)'!#REF!/100</f>
        <v>#REF!</v>
      </c>
      <c r="H59" s="14" t="e">
        <f>'[1]State Budget 2018-19(P)'!#REF!/100</f>
        <v>#REF!</v>
      </c>
      <c r="I59" s="14" t="e">
        <f>'[1]State Budget 2018-19(P)'!#REF!/100</f>
        <v>#REF!</v>
      </c>
      <c r="J59" s="14" t="e">
        <f>'[1]CSS Budget 2019-20(P)'!#REF!/100</f>
        <v>#REF!</v>
      </c>
      <c r="K59" s="14" t="e">
        <f>'[1]CSS Budget 2019-20(P)'!#REF!/100</f>
        <v>#REF!</v>
      </c>
      <c r="L59" s="14" t="e">
        <f>'[1]CSS Budget 2019-20(P)'!#REF!/100</f>
        <v>#REF!</v>
      </c>
      <c r="M59" s="14"/>
      <c r="N59" s="14"/>
      <c r="O59" s="14"/>
      <c r="P59" s="15">
        <f>'[1]sumary(MainCRORE)'!M70</f>
        <v>1922.9406999999999</v>
      </c>
      <c r="Q59" s="15">
        <f>'[1]sumary(MainCRORE)'!N70</f>
        <v>1866.7929</v>
      </c>
      <c r="R59" s="15">
        <f>'[1]sumary(MainCRORE)'!O70</f>
        <v>1782.7843999999998</v>
      </c>
      <c r="S59" s="16">
        <f t="shared" si="0"/>
        <v>97.08010756649958</v>
      </c>
      <c r="T59" s="16">
        <f t="shared" si="0"/>
        <v>95.49984896557085</v>
      </c>
    </row>
    <row r="60" spans="2:20" ht="25.5" customHeight="1">
      <c r="B60" s="17">
        <v>56</v>
      </c>
      <c r="C60" s="13" t="s">
        <v>72</v>
      </c>
      <c r="D60" s="14">
        <f>'[1]budget2017-18(District)'!G4051</f>
        <v>0</v>
      </c>
      <c r="E60" s="14">
        <f>'[1]budget2017-18(District)'!J4051</f>
        <v>0</v>
      </c>
      <c r="F60" s="14">
        <f>'[1]budget2017-18(District)'!M4051</f>
        <v>0</v>
      </c>
      <c r="G60" s="14">
        <f>'[1]State Budget 2018-19(P)'!G1711/100</f>
        <v>1914.1038999999998</v>
      </c>
      <c r="H60" s="14">
        <f>'[1]State Budget 2018-19(P)'!J1711/100</f>
        <v>1862.1128999999999</v>
      </c>
      <c r="I60" s="14">
        <f>'[1]State Budget 2018-19(P)'!M1711/100</f>
        <v>1778.4018999999998</v>
      </c>
      <c r="J60" s="14">
        <f>'[1]CSS Budget 2019-20(P)'!G509/100</f>
        <v>8.8368</v>
      </c>
      <c r="K60" s="14">
        <f>'[1]CSS Budget 2019-20(P)'!N509/100</f>
        <v>4.68</v>
      </c>
      <c r="L60" s="14">
        <f>'[1]CSS Budget 2019-20(P)'!U509/100</f>
        <v>4.3825</v>
      </c>
      <c r="M60" s="14"/>
      <c r="N60" s="14"/>
      <c r="O60" s="14"/>
      <c r="P60" s="15">
        <f>'[1]sumary(MainCRORE)'!M71</f>
        <v>82.87279999999998</v>
      </c>
      <c r="Q60" s="15">
        <f>'[1]sumary(MainCRORE)'!N71</f>
        <v>71.2326</v>
      </c>
      <c r="R60" s="15">
        <f>'[1]sumary(MainCRORE)'!O71</f>
        <v>62.6999</v>
      </c>
      <c r="S60" s="16">
        <f t="shared" si="0"/>
        <v>85.95413694239849</v>
      </c>
      <c r="T60" s="16">
        <f t="shared" si="0"/>
        <v>88.02135539064977</v>
      </c>
    </row>
    <row r="61" spans="2:20" ht="25.5" customHeight="1">
      <c r="B61" s="12">
        <v>57</v>
      </c>
      <c r="C61" s="13" t="s">
        <v>73</v>
      </c>
      <c r="D61" s="14">
        <f>'[1]budget2017-18(District)'!G4052</f>
        <v>0</v>
      </c>
      <c r="E61" s="14">
        <f>'[1]budget2017-18(District)'!J4052</f>
        <v>0</v>
      </c>
      <c r="F61" s="14">
        <f>'[1]budget2017-18(District)'!M4052</f>
        <v>0</v>
      </c>
      <c r="G61" s="14">
        <f>'[1]State Budget 2018-19(P)'!G1712/100</f>
        <v>82.87279999999998</v>
      </c>
      <c r="H61" s="14">
        <f>'[1]State Budget 2018-19(P)'!J1712/100</f>
        <v>71.2326</v>
      </c>
      <c r="I61" s="14">
        <f>'[1]State Budget 2018-19(P)'!M1712/100</f>
        <v>62.6999</v>
      </c>
      <c r="J61" s="14" t="e">
        <f>'[1]CSS Budget 2019-20(P)'!#REF!/100</f>
        <v>#REF!</v>
      </c>
      <c r="K61" s="14" t="e">
        <f>'[1]CSS Budget 2019-20(P)'!#REF!/100</f>
        <v>#REF!</v>
      </c>
      <c r="L61" s="14" t="e">
        <f>'[1]CSS Budget 2019-20(P)'!#REF!/100</f>
        <v>#REF!</v>
      </c>
      <c r="M61" s="14"/>
      <c r="N61" s="14"/>
      <c r="O61" s="14"/>
      <c r="P61" s="15">
        <f>'[1]sumary(MainCRORE)'!M72</f>
        <v>95.58630000000001</v>
      </c>
      <c r="Q61" s="15">
        <f>'[1]sumary(MainCRORE)'!N72</f>
        <v>85.45</v>
      </c>
      <c r="R61" s="15">
        <f>'[1]sumary(MainCRORE)'!O72</f>
        <v>84.93</v>
      </c>
      <c r="S61" s="16">
        <f t="shared" si="0"/>
        <v>89.39565607205216</v>
      </c>
      <c r="T61" s="16">
        <f t="shared" si="0"/>
        <v>99.39145699239322</v>
      </c>
    </row>
    <row r="62" spans="2:20" ht="25.5" customHeight="1">
      <c r="B62" s="17">
        <v>58</v>
      </c>
      <c r="C62" s="13" t="s">
        <v>74</v>
      </c>
      <c r="D62" s="14">
        <f>'[1]budget2017-18(District)'!G4053</f>
        <v>0</v>
      </c>
      <c r="E62" s="14">
        <f>'[1]budget2017-18(District)'!J4053</f>
        <v>0</v>
      </c>
      <c r="F62" s="14">
        <f>'[1]budget2017-18(District)'!M4053</f>
        <v>0</v>
      </c>
      <c r="G62" s="14">
        <f>'[1]State Budget 2018-19(P)'!G1713/100</f>
        <v>85.4509</v>
      </c>
      <c r="H62" s="14">
        <f>'[1]State Budget 2018-19(P)'!J1713/100</f>
        <v>85.45</v>
      </c>
      <c r="I62" s="14">
        <f>'[1]State Budget 2018-19(P)'!M1713/100</f>
        <v>84.93</v>
      </c>
      <c r="J62" s="14">
        <f>'[1]CSS Budget 2019-20(P)'!G510/100</f>
        <v>10.135399999999999</v>
      </c>
      <c r="K62" s="14">
        <f>'[1]CSS Budget 2019-20(P)'!N510/100</f>
        <v>0</v>
      </c>
      <c r="L62" s="14">
        <f>'[1]CSS Budget 2019-20(P)'!U510/100</f>
        <v>0</v>
      </c>
      <c r="M62" s="14"/>
      <c r="N62" s="14"/>
      <c r="O62" s="14"/>
      <c r="P62" s="15">
        <f>'[1]sumary(MainCRORE)'!M73</f>
        <v>29.633899999999997</v>
      </c>
      <c r="Q62" s="15">
        <f>'[1]sumary(MainCRORE)'!N73</f>
        <v>29.6333</v>
      </c>
      <c r="R62" s="15">
        <f>'[1]sumary(MainCRORE)'!O73</f>
        <v>25.3842</v>
      </c>
      <c r="S62" s="16">
        <f aca="true" t="shared" si="1" ref="S62:T72">SUM(Q62/P62)*100</f>
        <v>99.99797529181107</v>
      </c>
      <c r="T62" s="16">
        <f t="shared" si="1"/>
        <v>85.66106373572974</v>
      </c>
    </row>
    <row r="63" spans="2:20" ht="25.5" customHeight="1">
      <c r="B63" s="12">
        <v>59</v>
      </c>
      <c r="C63" s="13" t="s">
        <v>75</v>
      </c>
      <c r="D63" s="14">
        <f>'[1]budget2017-18(District)'!G4054</f>
        <v>0</v>
      </c>
      <c r="E63" s="14">
        <f>'[1]budget2017-18(District)'!J4054</f>
        <v>0</v>
      </c>
      <c r="F63" s="14">
        <f>'[1]budget2017-18(District)'!M4054</f>
        <v>0</v>
      </c>
      <c r="G63" s="14">
        <f>'[1]State Budget 2018-19(P)'!G1714/100</f>
        <v>29.633899999999997</v>
      </c>
      <c r="H63" s="14">
        <f>'[1]State Budget 2018-19(P)'!J1714/100</f>
        <v>29.6333</v>
      </c>
      <c r="I63" s="14">
        <f>'[1]State Budget 2018-19(P)'!M1714/100</f>
        <v>25.3842</v>
      </c>
      <c r="J63" s="14" t="e">
        <f>'[1]CSS Budget 2019-20(P)'!#REF!/100</f>
        <v>#REF!</v>
      </c>
      <c r="K63" s="14" t="e">
        <f>'[1]CSS Budget 2019-20(P)'!#REF!/100</f>
        <v>#REF!</v>
      </c>
      <c r="L63" s="14" t="e">
        <f>'[1]CSS Budget 2019-20(P)'!#REF!/100</f>
        <v>#REF!</v>
      </c>
      <c r="M63" s="14"/>
      <c r="N63" s="14"/>
      <c r="O63" s="14"/>
      <c r="P63" s="15">
        <f>'[1]sumary(MainCRORE)'!M74</f>
        <v>148.0697</v>
      </c>
      <c r="Q63" s="15">
        <f>'[1]sumary(MainCRORE)'!N74</f>
        <v>142.89490000000004</v>
      </c>
      <c r="R63" s="15">
        <f>'[1]sumary(MainCRORE)'!O74</f>
        <v>103.01100000000001</v>
      </c>
      <c r="S63" s="16">
        <f t="shared" si="1"/>
        <v>96.5051593945284</v>
      </c>
      <c r="T63" s="16">
        <f t="shared" si="1"/>
        <v>72.08864697060567</v>
      </c>
    </row>
    <row r="64" spans="2:20" ht="25.5" customHeight="1">
      <c r="B64" s="17">
        <v>60</v>
      </c>
      <c r="C64" s="13" t="s">
        <v>76</v>
      </c>
      <c r="D64" s="14">
        <f>'[1]budget2017-18(District)'!G4055</f>
        <v>0</v>
      </c>
      <c r="E64" s="14">
        <f>'[1]budget2017-18(District)'!J4055</f>
        <v>0</v>
      </c>
      <c r="F64" s="14">
        <f>'[1]budget2017-18(District)'!M4055</f>
        <v>0</v>
      </c>
      <c r="G64" s="14">
        <f>'[1]State Budget 2018-19(P)'!G1715/100</f>
        <v>34.5919</v>
      </c>
      <c r="H64" s="14">
        <f>'[1]State Budget 2018-19(P)'!J1715/100</f>
        <v>29.418000000000003</v>
      </c>
      <c r="I64" s="14">
        <f>'[1]State Budget 2018-19(P)'!M1715/100</f>
        <v>2.7631</v>
      </c>
      <c r="J64" s="14">
        <f>'[1]CSS Budget 2019-20(P)'!G511/100</f>
        <v>113.4778</v>
      </c>
      <c r="K64" s="14">
        <f>'[1]CSS Budget 2019-20(P)'!N511/100</f>
        <v>113.47690000000003</v>
      </c>
      <c r="L64" s="14">
        <f>'[1]CSS Budget 2019-20(P)'!U511/100</f>
        <v>100.24790000000002</v>
      </c>
      <c r="M64" s="14"/>
      <c r="N64" s="14"/>
      <c r="O64" s="14"/>
      <c r="P64" s="15">
        <f>'[1]sumary(MainCRORE)'!M75</f>
        <v>12.9319</v>
      </c>
      <c r="Q64" s="15">
        <f>'[1]sumary(MainCRORE)'!N75</f>
        <v>12.4307</v>
      </c>
      <c r="R64" s="15">
        <f>'[1]sumary(MainCRORE)'!O75</f>
        <v>9.304</v>
      </c>
      <c r="S64" s="16">
        <f t="shared" si="1"/>
        <v>96.1243127460002</v>
      </c>
      <c r="T64" s="16">
        <f t="shared" si="1"/>
        <v>74.84695149911107</v>
      </c>
    </row>
    <row r="65" spans="2:20" ht="25.5" customHeight="1">
      <c r="B65" s="12">
        <v>61</v>
      </c>
      <c r="C65" s="13" t="s">
        <v>77</v>
      </c>
      <c r="D65" s="14">
        <f>'[1]budget2017-18(District)'!G4056</f>
        <v>0</v>
      </c>
      <c r="E65" s="14">
        <f>'[1]budget2017-18(District)'!J4056</f>
        <v>0</v>
      </c>
      <c r="F65" s="14">
        <f>'[1]budget2017-18(District)'!M4056</f>
        <v>0</v>
      </c>
      <c r="G65" s="14">
        <f>'[1]State Budget 2018-19(P)'!G1716/100</f>
        <v>12.9319</v>
      </c>
      <c r="H65" s="14">
        <f>'[1]State Budget 2018-19(P)'!J1716/100</f>
        <v>12.4307</v>
      </c>
      <c r="I65" s="14">
        <f>'[1]State Budget 2018-19(P)'!M1716/100</f>
        <v>9.304</v>
      </c>
      <c r="J65" s="14" t="e">
        <f>'[1]CSS Budget 2019-20(P)'!#REF!/100</f>
        <v>#REF!</v>
      </c>
      <c r="K65" s="14" t="e">
        <f>'[1]CSS Budget 2019-20(P)'!#REF!/100</f>
        <v>#REF!</v>
      </c>
      <c r="L65" s="14"/>
      <c r="M65" s="14"/>
      <c r="N65" s="14"/>
      <c r="O65" s="14"/>
      <c r="P65" s="15">
        <f>'[1]sumary(MainCRORE)'!M76</f>
        <v>88.5333</v>
      </c>
      <c r="Q65" s="15">
        <f>'[1]sumary(MainCRORE)'!N76</f>
        <v>88.5333</v>
      </c>
      <c r="R65" s="15">
        <f>'[1]sumary(MainCRORE)'!O76</f>
        <v>79.88510000000001</v>
      </c>
      <c r="S65" s="16">
        <f t="shared" si="1"/>
        <v>100</v>
      </c>
      <c r="T65" s="16">
        <f t="shared" si="1"/>
        <v>90.23169812940442</v>
      </c>
    </row>
    <row r="66" spans="2:20" ht="25.5" customHeight="1">
      <c r="B66" s="12">
        <v>62</v>
      </c>
      <c r="C66" s="13" t="s">
        <v>78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5">
        <f>'[1]sumary(MainCRORE)'!M77</f>
        <v>282.32710000000003</v>
      </c>
      <c r="Q66" s="15">
        <f>'[1]sumary(MainCRORE)'!N77</f>
        <v>279.8245</v>
      </c>
      <c r="R66" s="15">
        <f>'[1]sumary(MainCRORE)'!O77</f>
        <v>220.3709</v>
      </c>
      <c r="S66" s="16">
        <f t="shared" si="1"/>
        <v>99.11358137422867</v>
      </c>
      <c r="T66" s="16">
        <f t="shared" si="1"/>
        <v>78.75325427187398</v>
      </c>
    </row>
    <row r="67" spans="2:20" ht="25.5" customHeight="1">
      <c r="B67" s="17">
        <v>63</v>
      </c>
      <c r="C67" s="13" t="s">
        <v>79</v>
      </c>
      <c r="D67" s="14">
        <f>'[1]budget2017-18(District)'!G4057</f>
        <v>0</v>
      </c>
      <c r="E67" s="14">
        <f>'[1]budget2017-18(District)'!J4057</f>
        <v>0</v>
      </c>
      <c r="F67" s="14">
        <f>'[1]budget2017-18(District)'!M4057</f>
        <v>0</v>
      </c>
      <c r="G67" s="14">
        <f>'[1]State Budget 2018-19(P)'!G1717/100</f>
        <v>88.5333</v>
      </c>
      <c r="H67" s="14">
        <f>'[1]State Budget 2018-19(P)'!J1717/100</f>
        <v>88.5333</v>
      </c>
      <c r="I67" s="14">
        <f>'[1]State Budget 2018-19(P)'!M1717/100</f>
        <v>79.88510000000001</v>
      </c>
      <c r="J67" s="14" t="e">
        <f>'[1]CSS Budget 2019-20(P)'!#REF!/100</f>
        <v>#REF!</v>
      </c>
      <c r="K67" s="14" t="e">
        <f>'[1]CSS Budget 2019-20(P)'!#REF!/100</f>
        <v>#REF!</v>
      </c>
      <c r="L67" s="14"/>
      <c r="M67" s="14"/>
      <c r="N67" s="14"/>
      <c r="O67" s="14"/>
      <c r="P67" s="15">
        <f>'[1]sumary(MainCRORE)'!M78</f>
        <v>139.8811</v>
      </c>
      <c r="Q67" s="15">
        <f>'[1]sumary(MainCRORE)'!N78</f>
        <v>100.83109999999999</v>
      </c>
      <c r="R67" s="15">
        <f>'[1]sumary(MainCRORE)'!O78</f>
        <v>73.4295</v>
      </c>
      <c r="S67" s="19">
        <f t="shared" si="1"/>
        <v>72.08343371620612</v>
      </c>
      <c r="T67" s="16">
        <f t="shared" si="1"/>
        <v>72.82425759512691</v>
      </c>
    </row>
    <row r="68" spans="2:20" ht="27" customHeight="1">
      <c r="B68" s="12">
        <v>64</v>
      </c>
      <c r="C68" s="13" t="s">
        <v>80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5">
        <f>'[1]sumary(MainCRORE)'!M79</f>
        <v>21.025100000000002</v>
      </c>
      <c r="Q68" s="15">
        <f>'[1]sumary(MainCRORE)'!N79</f>
        <v>3.795</v>
      </c>
      <c r="R68" s="15">
        <f>'[1]sumary(MainCRORE)'!O79</f>
        <v>3.795</v>
      </c>
      <c r="S68" s="19">
        <f t="shared" si="1"/>
        <v>18.049854697480626</v>
      </c>
      <c r="T68" s="16">
        <f t="shared" si="1"/>
        <v>100</v>
      </c>
    </row>
    <row r="69" spans="2:20" ht="40.5" customHeight="1">
      <c r="B69" s="12">
        <v>65</v>
      </c>
      <c r="C69" s="13" t="s">
        <v>81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8">
        <f>'[1]sumary(MainCRORE)'!M80</f>
        <v>56.9121</v>
      </c>
      <c r="Q69" s="18">
        <f>'[1]sumary(MainCRORE)'!N80</f>
        <v>54.7321</v>
      </c>
      <c r="R69" s="18">
        <f>'[1]sumary(MainCRORE)'!O80</f>
        <v>41.78059999999999</v>
      </c>
      <c r="S69" s="19">
        <f t="shared" si="1"/>
        <v>96.16953161102823</v>
      </c>
      <c r="T69" s="16">
        <f t="shared" si="1"/>
        <v>76.33655569583479</v>
      </c>
    </row>
    <row r="70" spans="2:20" ht="22.5" customHeight="1">
      <c r="B70" s="17">
        <v>66</v>
      </c>
      <c r="C70" s="13" t="s">
        <v>82</v>
      </c>
      <c r="D70" s="14">
        <f>'[1]budget2017-18(District)'!G4059</f>
        <v>0</v>
      </c>
      <c r="E70" s="14">
        <f>'[1]budget2017-18(District)'!J4059</f>
        <v>0</v>
      </c>
      <c r="F70" s="14">
        <f>'[1]budget2017-18(District)'!M4059</f>
        <v>0</v>
      </c>
      <c r="G70" s="14" t="e">
        <f>'[1]State Budget 2018-19(P)'!#REF!/100</f>
        <v>#REF!</v>
      </c>
      <c r="H70" s="14" t="e">
        <f>'[1]State Budget 2018-19(P)'!#REF!/100</f>
        <v>#REF!</v>
      </c>
      <c r="I70" s="14" t="e">
        <f>'[1]State Budget 2018-19(P)'!#REF!/100</f>
        <v>#REF!</v>
      </c>
      <c r="J70" s="14" t="e">
        <f>'[1]CSS Budget 2019-20(P)'!#REF!/100</f>
        <v>#REF!</v>
      </c>
      <c r="K70" s="14" t="e">
        <f>'[1]CSS Budget 2019-20(P)'!#REF!/100</f>
        <v>#REF!</v>
      </c>
      <c r="L70" s="14"/>
      <c r="M70" s="14"/>
      <c r="N70" s="14"/>
      <c r="O70" s="14"/>
      <c r="P70" s="18">
        <f>'[1]sumary(MainCRORE)'!M81</f>
        <v>17513.4212</v>
      </c>
      <c r="Q70" s="15">
        <f>'[1]sumary(MainCRORE)'!N81</f>
        <v>9397.514</v>
      </c>
      <c r="R70" s="15">
        <f>'[1]sumary(MainCRORE)'!O81</f>
        <v>8791.0014</v>
      </c>
      <c r="S70" s="16">
        <f t="shared" si="1"/>
        <v>53.65892758863128</v>
      </c>
      <c r="T70" s="16">
        <f t="shared" si="1"/>
        <v>93.54603142916308</v>
      </c>
    </row>
    <row r="71" spans="2:20" ht="25.5" customHeight="1">
      <c r="B71" s="12">
        <v>67</v>
      </c>
      <c r="C71" s="20" t="s">
        <v>83</v>
      </c>
      <c r="D71" s="14">
        <f>'[1]budget2017-18(District)'!G4060</f>
        <v>0</v>
      </c>
      <c r="E71" s="14">
        <f>'[1]budget2017-18(District)'!J4060</f>
        <v>0</v>
      </c>
      <c r="F71" s="14">
        <f>'[1]budget2017-18(District)'!M4060</f>
        <v>0</v>
      </c>
      <c r="G71" s="14">
        <f>'[1]State Budget 2018-19(P)'!G1721/100</f>
        <v>21.025100000000002</v>
      </c>
      <c r="H71" s="14">
        <f>'[1]State Budget 2018-19(P)'!J1721/100</f>
        <v>3.795</v>
      </c>
      <c r="I71" s="14">
        <f>'[1]State Budget 2018-19(P)'!M1721/100</f>
        <v>3.795</v>
      </c>
      <c r="J71" s="14" t="e">
        <f>'[1]CSS Budget 2019-20(P)'!#REF!/100</f>
        <v>#REF!</v>
      </c>
      <c r="K71" s="14" t="e">
        <f>'[1]CSS Budget 2019-20(P)'!#REF!/100</f>
        <v>#REF!</v>
      </c>
      <c r="L71" s="14"/>
      <c r="M71" s="14"/>
      <c r="N71" s="14"/>
      <c r="O71" s="14"/>
      <c r="P71" s="15">
        <f>'[1]sumary(MainCRORE)'!M82</f>
        <v>612.82</v>
      </c>
      <c r="Q71" s="15">
        <f>'[1]sumary(MainCRORE)'!N82</f>
        <v>605</v>
      </c>
      <c r="R71" s="15">
        <f>'[1]sumary(MainCRORE)'!O82</f>
        <v>580.13</v>
      </c>
      <c r="S71" s="16">
        <f t="shared" si="1"/>
        <v>98.72393198655396</v>
      </c>
      <c r="T71" s="16">
        <f t="shared" si="1"/>
        <v>95.88925619834711</v>
      </c>
    </row>
    <row r="72" spans="2:20" ht="25.5" customHeight="1">
      <c r="B72" s="21" t="s">
        <v>84</v>
      </c>
      <c r="C72" s="22" t="s">
        <v>85</v>
      </c>
      <c r="D72" s="14">
        <f>'[1]budget2017-18(District)'!G4061</f>
        <v>0</v>
      </c>
      <c r="E72" s="14">
        <f>'[1]budget2017-18(District)'!J4061</f>
        <v>0</v>
      </c>
      <c r="F72" s="14">
        <f>'[1]budget2017-18(District)'!M4061</f>
        <v>0</v>
      </c>
      <c r="G72" s="14" t="e">
        <f>'[1]State Budget 2018-19(P)'!#REF!/100</f>
        <v>#REF!</v>
      </c>
      <c r="H72" s="14" t="e">
        <f>'[1]State Budget 2018-19(P)'!#REF!/100</f>
        <v>#REF!</v>
      </c>
      <c r="I72" s="14" t="e">
        <f>'[1]State Budget 2018-19(P)'!#REF!/100</f>
        <v>#REF!</v>
      </c>
      <c r="J72" s="14" t="e">
        <f>'[1]CSS Budget 2019-20(P)'!#REF!/100</f>
        <v>#REF!</v>
      </c>
      <c r="K72" s="14" t="e">
        <f>'[1]CSS Budget 2019-20(P)'!#REF!/100</f>
        <v>#REF!</v>
      </c>
      <c r="L72" s="14"/>
      <c r="M72" s="14"/>
      <c r="N72" s="14"/>
      <c r="O72" s="14"/>
      <c r="P72" s="23">
        <f>SUM(P5:P71)</f>
        <v>51145.29409999999</v>
      </c>
      <c r="Q72" s="23">
        <f>SUM(Q5:Q71)</f>
        <v>37349.118449999994</v>
      </c>
      <c r="R72" s="23">
        <f>SUM(R5:R71)</f>
        <v>32984.151999999995</v>
      </c>
      <c r="S72" s="24">
        <f t="shared" si="1"/>
        <v>73.02552288970023</v>
      </c>
      <c r="T72" s="24">
        <f t="shared" si="1"/>
        <v>88.31306699823861</v>
      </c>
    </row>
    <row r="75" spans="7:16" ht="18">
      <c r="G75" s="14" t="e">
        <f>SUM(G5:G72)</f>
        <v>#REF!</v>
      </c>
      <c r="P75" s="23">
        <f>SUM(P5:P71)</f>
        <v>51145.29409999999</v>
      </c>
    </row>
    <row r="76" spans="7:16" ht="16.5" customHeight="1">
      <c r="G76">
        <v>-0.03</v>
      </c>
      <c r="J76" s="25"/>
      <c r="P76" t="s">
        <v>84</v>
      </c>
    </row>
    <row r="77" spans="4:16" ht="12.75">
      <c r="D77" s="25"/>
      <c r="G77">
        <v>29916.73</v>
      </c>
      <c r="P77" s="26"/>
    </row>
  </sheetData>
  <sheetProtection/>
  <mergeCells count="7">
    <mergeCell ref="B1:T1"/>
    <mergeCell ref="P2:R2"/>
    <mergeCell ref="S2:T2"/>
    <mergeCell ref="D3:F3"/>
    <mergeCell ref="G3:I3"/>
    <mergeCell ref="J3:L3"/>
    <mergeCell ref="M3:O3"/>
  </mergeCells>
  <printOptions horizontalCentered="1"/>
  <pageMargins left="0.118110236220472" right="0.118110236220472" top="0.15748031496063" bottom="0.196850393700787" header="0.31496062992126" footer="0.31496062992126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</cp:lastModifiedBy>
  <dcterms:created xsi:type="dcterms:W3CDTF">2020-07-02T10:18:42Z</dcterms:created>
  <dcterms:modified xsi:type="dcterms:W3CDTF">2020-07-28T08:08:21Z</dcterms:modified>
  <cp:category/>
  <cp:version/>
  <cp:contentType/>
  <cp:contentStatus/>
</cp:coreProperties>
</file>